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dylanhewitt/Downloads/"/>
    </mc:Choice>
  </mc:AlternateContent>
  <xr:revisionPtr revIDLastSave="0" documentId="13_ncr:1_{CA016076-6075-9B4C-9F7D-9673CB706AA0}" xr6:coauthVersionLast="47" xr6:coauthVersionMax="47" xr10:uidLastSave="{00000000-0000-0000-0000-000000000000}"/>
  <bookViews>
    <workbookView xWindow="0" yWindow="0" windowWidth="35840" windowHeight="20820" xr2:uid="{00000000-000D-0000-FFFF-FFFF00000000}"/>
  </bookViews>
  <sheets>
    <sheet name="National summary" sheetId="2" r:id="rId1"/>
    <sheet name="State Crosstabs " sheetId="1" r:id="rId2"/>
    <sheet name="State Summary" sheetId="3" r:id="rId3"/>
    <sheet name="State Demo Crosstabs" sheetId="4" r:id="rId4"/>
    <sheet name="CD Summary" sheetId="5" r:id="rId5"/>
    <sheet name="CD Demo Crosstabs" sheetId="6" r:id="rId6"/>
  </sheets>
  <definedNames>
    <definedName name="_xlnm._FilterDatabase" localSheetId="4" hidden="1">'CD Summary'!$A$3:$Z$377</definedName>
    <definedName name="_xlnm._FilterDatabase" localSheetId="2" hidden="1">'State Summary'!$A$4:$S$55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377" i="5" l="1"/>
  <c r="T377" i="5"/>
  <c r="O377" i="5"/>
  <c r="X376" i="5"/>
  <c r="T376" i="5"/>
  <c r="O376" i="5"/>
  <c r="X375" i="5"/>
  <c r="T375" i="5"/>
  <c r="O375" i="5"/>
  <c r="X374" i="5"/>
  <c r="T374" i="5"/>
  <c r="O374" i="5"/>
  <c r="X373" i="5"/>
  <c r="T373" i="5"/>
  <c r="O373" i="5"/>
  <c r="X372" i="5"/>
  <c r="T372" i="5"/>
  <c r="O372" i="5"/>
  <c r="X371" i="5"/>
  <c r="T371" i="5"/>
  <c r="O371" i="5"/>
  <c r="X370" i="5"/>
  <c r="T370" i="5"/>
  <c r="O370" i="5"/>
  <c r="X369" i="5"/>
  <c r="T369" i="5"/>
  <c r="O369" i="5"/>
  <c r="X368" i="5"/>
  <c r="T368" i="5"/>
  <c r="O368" i="5"/>
  <c r="X367" i="5"/>
  <c r="T367" i="5"/>
  <c r="O367" i="5"/>
  <c r="X366" i="5"/>
  <c r="T366" i="5"/>
  <c r="O366" i="5"/>
  <c r="X365" i="5"/>
  <c r="T365" i="5"/>
  <c r="O365" i="5"/>
  <c r="X364" i="5"/>
  <c r="T364" i="5"/>
  <c r="O364" i="5"/>
  <c r="X363" i="5"/>
  <c r="T363" i="5"/>
  <c r="O363" i="5"/>
  <c r="X362" i="5"/>
  <c r="T362" i="5"/>
  <c r="O362" i="5"/>
  <c r="X361" i="5"/>
  <c r="T361" i="5"/>
  <c r="O361" i="5"/>
  <c r="X360" i="5"/>
  <c r="T360" i="5"/>
  <c r="O360" i="5"/>
  <c r="X359" i="5"/>
  <c r="T359" i="5"/>
  <c r="O359" i="5"/>
  <c r="X358" i="5"/>
  <c r="T358" i="5"/>
  <c r="O358" i="5"/>
  <c r="X357" i="5"/>
  <c r="T357" i="5"/>
  <c r="O357" i="5"/>
  <c r="X356" i="5"/>
  <c r="T356" i="5"/>
  <c r="O356" i="5"/>
  <c r="X355" i="5"/>
  <c r="T355" i="5"/>
  <c r="O355" i="5"/>
  <c r="X354" i="5"/>
  <c r="T354" i="5"/>
  <c r="O354" i="5"/>
  <c r="X353" i="5"/>
  <c r="T353" i="5"/>
  <c r="O353" i="5"/>
  <c r="X352" i="5"/>
  <c r="T352" i="5"/>
  <c r="O352" i="5"/>
  <c r="X351" i="5"/>
  <c r="T351" i="5"/>
  <c r="O351" i="5"/>
  <c r="X350" i="5"/>
  <c r="T350" i="5"/>
  <c r="O350" i="5"/>
  <c r="X349" i="5"/>
  <c r="T349" i="5"/>
  <c r="O349" i="5"/>
  <c r="X348" i="5"/>
  <c r="T348" i="5"/>
  <c r="O348" i="5"/>
  <c r="X347" i="5"/>
  <c r="T347" i="5"/>
  <c r="O347" i="5"/>
  <c r="X346" i="5"/>
  <c r="T346" i="5"/>
  <c r="O346" i="5"/>
  <c r="X345" i="5"/>
  <c r="T345" i="5"/>
  <c r="O345" i="5"/>
  <c r="X344" i="5"/>
  <c r="T344" i="5"/>
  <c r="O344" i="5"/>
  <c r="X343" i="5"/>
  <c r="T343" i="5"/>
  <c r="O343" i="5"/>
  <c r="X342" i="5"/>
  <c r="T342" i="5"/>
  <c r="O342" i="5"/>
  <c r="X341" i="5"/>
  <c r="T341" i="5"/>
  <c r="O341" i="5"/>
  <c r="X340" i="5"/>
  <c r="T340" i="5"/>
  <c r="O340" i="5"/>
  <c r="X339" i="5"/>
  <c r="T339" i="5"/>
  <c r="O339" i="5"/>
  <c r="X338" i="5"/>
  <c r="T338" i="5"/>
  <c r="O338" i="5"/>
  <c r="X337" i="5"/>
  <c r="T337" i="5"/>
  <c r="O337" i="5"/>
  <c r="X336" i="5"/>
  <c r="T336" i="5"/>
  <c r="O336" i="5"/>
  <c r="X335" i="5"/>
  <c r="T335" i="5"/>
  <c r="O335" i="5"/>
  <c r="X334" i="5"/>
  <c r="T334" i="5"/>
  <c r="O334" i="5"/>
  <c r="X333" i="5"/>
  <c r="T333" i="5"/>
  <c r="O333" i="5"/>
  <c r="X332" i="5"/>
  <c r="T332" i="5"/>
  <c r="O332" i="5"/>
  <c r="X331" i="5"/>
  <c r="T331" i="5"/>
  <c r="O331" i="5"/>
  <c r="X330" i="5"/>
  <c r="T330" i="5"/>
  <c r="O330" i="5"/>
  <c r="X329" i="5"/>
  <c r="T329" i="5"/>
  <c r="O329" i="5"/>
  <c r="X328" i="5"/>
  <c r="T328" i="5"/>
  <c r="O328" i="5"/>
  <c r="X327" i="5"/>
  <c r="T327" i="5"/>
  <c r="O327" i="5"/>
  <c r="X326" i="5"/>
  <c r="T326" i="5"/>
  <c r="O326" i="5"/>
  <c r="X325" i="5"/>
  <c r="T325" i="5"/>
  <c r="O325" i="5"/>
  <c r="X324" i="5"/>
  <c r="T324" i="5"/>
  <c r="O324" i="5"/>
  <c r="X323" i="5"/>
  <c r="T323" i="5"/>
  <c r="O323" i="5"/>
  <c r="X322" i="5"/>
  <c r="T322" i="5"/>
  <c r="O322" i="5"/>
  <c r="X321" i="5"/>
  <c r="T321" i="5"/>
  <c r="O321" i="5"/>
  <c r="X320" i="5"/>
  <c r="T320" i="5"/>
  <c r="O320" i="5"/>
  <c r="X319" i="5"/>
  <c r="T319" i="5"/>
  <c r="O319" i="5"/>
  <c r="X318" i="5"/>
  <c r="T318" i="5"/>
  <c r="O318" i="5"/>
  <c r="X317" i="5"/>
  <c r="T317" i="5"/>
  <c r="O317" i="5"/>
  <c r="X316" i="5"/>
  <c r="T316" i="5"/>
  <c r="O316" i="5"/>
  <c r="X315" i="5"/>
  <c r="T315" i="5"/>
  <c r="O315" i="5"/>
  <c r="X314" i="5"/>
  <c r="T314" i="5"/>
  <c r="O314" i="5"/>
  <c r="X313" i="5"/>
  <c r="T313" i="5"/>
  <c r="O313" i="5"/>
  <c r="X312" i="5"/>
  <c r="T312" i="5"/>
  <c r="O312" i="5"/>
  <c r="X311" i="5"/>
  <c r="T311" i="5"/>
  <c r="O311" i="5"/>
  <c r="X310" i="5"/>
  <c r="T310" i="5"/>
  <c r="O310" i="5"/>
  <c r="X309" i="5"/>
  <c r="T309" i="5"/>
  <c r="O309" i="5"/>
  <c r="X308" i="5"/>
  <c r="T308" i="5"/>
  <c r="O308" i="5"/>
  <c r="X307" i="5"/>
  <c r="T307" i="5"/>
  <c r="O307" i="5"/>
  <c r="X306" i="5"/>
  <c r="T306" i="5"/>
  <c r="O306" i="5"/>
  <c r="X305" i="5"/>
  <c r="T305" i="5"/>
  <c r="O305" i="5"/>
  <c r="X304" i="5"/>
  <c r="T304" i="5"/>
  <c r="O304" i="5"/>
  <c r="X303" i="5"/>
  <c r="T303" i="5"/>
  <c r="O303" i="5"/>
  <c r="X302" i="5"/>
  <c r="T302" i="5"/>
  <c r="O302" i="5"/>
  <c r="X301" i="5"/>
  <c r="T301" i="5"/>
  <c r="O301" i="5"/>
  <c r="X300" i="5"/>
  <c r="T300" i="5"/>
  <c r="O300" i="5"/>
  <c r="X299" i="5"/>
  <c r="T299" i="5"/>
  <c r="O299" i="5"/>
  <c r="X298" i="5"/>
  <c r="T298" i="5"/>
  <c r="O298" i="5"/>
  <c r="X297" i="5"/>
  <c r="T297" i="5"/>
  <c r="O297" i="5"/>
  <c r="X296" i="5"/>
  <c r="T296" i="5"/>
  <c r="O296" i="5"/>
  <c r="X295" i="5"/>
  <c r="T295" i="5"/>
  <c r="O295" i="5"/>
  <c r="X294" i="5"/>
  <c r="T294" i="5"/>
  <c r="O294" i="5"/>
  <c r="X293" i="5"/>
  <c r="T293" i="5"/>
  <c r="O293" i="5"/>
  <c r="X292" i="5"/>
  <c r="T292" i="5"/>
  <c r="O292" i="5"/>
  <c r="X291" i="5"/>
  <c r="T291" i="5"/>
  <c r="O291" i="5"/>
  <c r="X290" i="5"/>
  <c r="T290" i="5"/>
  <c r="O290" i="5"/>
  <c r="X289" i="5"/>
  <c r="T289" i="5"/>
  <c r="O289" i="5"/>
  <c r="X288" i="5"/>
  <c r="T288" i="5"/>
  <c r="O288" i="5"/>
  <c r="X287" i="5"/>
  <c r="T287" i="5"/>
  <c r="O287" i="5"/>
  <c r="X286" i="5"/>
  <c r="T286" i="5"/>
  <c r="O286" i="5"/>
  <c r="X285" i="5"/>
  <c r="T285" i="5"/>
  <c r="O285" i="5"/>
  <c r="X284" i="5"/>
  <c r="T284" i="5"/>
  <c r="O284" i="5"/>
  <c r="X283" i="5"/>
  <c r="T283" i="5"/>
  <c r="O283" i="5"/>
  <c r="X282" i="5"/>
  <c r="T282" i="5"/>
  <c r="O282" i="5"/>
  <c r="X281" i="5"/>
  <c r="T281" i="5"/>
  <c r="O281" i="5"/>
  <c r="X280" i="5"/>
  <c r="T280" i="5"/>
  <c r="O280" i="5"/>
  <c r="X279" i="5"/>
  <c r="T279" i="5"/>
  <c r="O279" i="5"/>
  <c r="X278" i="5"/>
  <c r="T278" i="5"/>
  <c r="O278" i="5"/>
  <c r="X277" i="5"/>
  <c r="T277" i="5"/>
  <c r="O277" i="5"/>
  <c r="X276" i="5"/>
  <c r="T276" i="5"/>
  <c r="O276" i="5"/>
  <c r="X275" i="5"/>
  <c r="T275" i="5"/>
  <c r="O275" i="5"/>
  <c r="X274" i="5"/>
  <c r="T274" i="5"/>
  <c r="O274" i="5"/>
  <c r="X273" i="5"/>
  <c r="T273" i="5"/>
  <c r="O273" i="5"/>
  <c r="X272" i="5"/>
  <c r="T272" i="5"/>
  <c r="O272" i="5"/>
  <c r="X271" i="5"/>
  <c r="T271" i="5"/>
  <c r="O271" i="5"/>
  <c r="X270" i="5"/>
  <c r="T270" i="5"/>
  <c r="O270" i="5"/>
  <c r="X269" i="5"/>
  <c r="T269" i="5"/>
  <c r="O269" i="5"/>
  <c r="X268" i="5"/>
  <c r="T268" i="5"/>
  <c r="O268" i="5"/>
  <c r="X267" i="5"/>
  <c r="T267" i="5"/>
  <c r="O267" i="5"/>
  <c r="X266" i="5"/>
  <c r="T266" i="5"/>
  <c r="O266" i="5"/>
  <c r="X265" i="5"/>
  <c r="T265" i="5"/>
  <c r="O265" i="5"/>
  <c r="X264" i="5"/>
  <c r="T264" i="5"/>
  <c r="O264" i="5"/>
  <c r="X263" i="5"/>
  <c r="T263" i="5"/>
  <c r="O263" i="5"/>
  <c r="X262" i="5"/>
  <c r="T262" i="5"/>
  <c r="O262" i="5"/>
  <c r="X261" i="5"/>
  <c r="T261" i="5"/>
  <c r="O261" i="5"/>
  <c r="X260" i="5"/>
  <c r="T260" i="5"/>
  <c r="O260" i="5"/>
  <c r="X259" i="5"/>
  <c r="T259" i="5"/>
  <c r="O259" i="5"/>
  <c r="X258" i="5"/>
  <c r="T258" i="5"/>
  <c r="O258" i="5"/>
  <c r="X257" i="5"/>
  <c r="T257" i="5"/>
  <c r="O257" i="5"/>
  <c r="X256" i="5"/>
  <c r="T256" i="5"/>
  <c r="O256" i="5"/>
  <c r="X255" i="5"/>
  <c r="T255" i="5"/>
  <c r="O255" i="5"/>
  <c r="X254" i="5"/>
  <c r="T254" i="5"/>
  <c r="O254" i="5"/>
  <c r="X253" i="5"/>
  <c r="T253" i="5"/>
  <c r="O253" i="5"/>
  <c r="X252" i="5"/>
  <c r="T252" i="5"/>
  <c r="O252" i="5"/>
  <c r="X251" i="5"/>
  <c r="T251" i="5"/>
  <c r="O251" i="5"/>
  <c r="X250" i="5"/>
  <c r="T250" i="5"/>
  <c r="O250" i="5"/>
  <c r="X249" i="5"/>
  <c r="T249" i="5"/>
  <c r="O249" i="5"/>
  <c r="X248" i="5"/>
  <c r="T248" i="5"/>
  <c r="O248" i="5"/>
  <c r="X247" i="5"/>
  <c r="T247" i="5"/>
  <c r="O247" i="5"/>
  <c r="X246" i="5"/>
  <c r="T246" i="5"/>
  <c r="O246" i="5"/>
  <c r="X245" i="5"/>
  <c r="T245" i="5"/>
  <c r="O245" i="5"/>
  <c r="X244" i="5"/>
  <c r="T244" i="5"/>
  <c r="O244" i="5"/>
  <c r="X243" i="5"/>
  <c r="T243" i="5"/>
  <c r="O243" i="5"/>
  <c r="X242" i="5"/>
  <c r="T242" i="5"/>
  <c r="O242" i="5"/>
  <c r="X241" i="5"/>
  <c r="T241" i="5"/>
  <c r="O241" i="5"/>
  <c r="X240" i="5"/>
  <c r="T240" i="5"/>
  <c r="O240" i="5"/>
  <c r="X239" i="5"/>
  <c r="T239" i="5"/>
  <c r="O239" i="5"/>
  <c r="X238" i="5"/>
  <c r="T238" i="5"/>
  <c r="O238" i="5"/>
  <c r="X237" i="5"/>
  <c r="T237" i="5"/>
  <c r="O237" i="5"/>
  <c r="X236" i="5"/>
  <c r="T236" i="5"/>
  <c r="O236" i="5"/>
  <c r="X235" i="5"/>
  <c r="T235" i="5"/>
  <c r="O235" i="5"/>
  <c r="X234" i="5"/>
  <c r="T234" i="5"/>
  <c r="O234" i="5"/>
  <c r="X233" i="5"/>
  <c r="T233" i="5"/>
  <c r="O233" i="5"/>
  <c r="X232" i="5"/>
  <c r="T232" i="5"/>
  <c r="O232" i="5"/>
  <c r="X231" i="5"/>
  <c r="T231" i="5"/>
  <c r="O231" i="5"/>
  <c r="X230" i="5"/>
  <c r="T230" i="5"/>
  <c r="O230" i="5"/>
  <c r="X229" i="5"/>
  <c r="T229" i="5"/>
  <c r="O229" i="5"/>
  <c r="X228" i="5"/>
  <c r="T228" i="5"/>
  <c r="O228" i="5"/>
  <c r="X227" i="5"/>
  <c r="T227" i="5"/>
  <c r="O227" i="5"/>
  <c r="X226" i="5"/>
  <c r="T226" i="5"/>
  <c r="O226" i="5"/>
  <c r="X225" i="5"/>
  <c r="T225" i="5"/>
  <c r="O225" i="5"/>
  <c r="X224" i="5"/>
  <c r="T224" i="5"/>
  <c r="O224" i="5"/>
  <c r="X223" i="5"/>
  <c r="T223" i="5"/>
  <c r="O223" i="5"/>
  <c r="X222" i="5"/>
  <c r="T222" i="5"/>
  <c r="O222" i="5"/>
  <c r="X221" i="5"/>
  <c r="T221" i="5"/>
  <c r="O221" i="5"/>
  <c r="X220" i="5"/>
  <c r="T220" i="5"/>
  <c r="O220" i="5"/>
  <c r="X219" i="5"/>
  <c r="T219" i="5"/>
  <c r="O219" i="5"/>
  <c r="X218" i="5"/>
  <c r="T218" i="5"/>
  <c r="O218" i="5"/>
  <c r="X217" i="5"/>
  <c r="T217" i="5"/>
  <c r="O217" i="5"/>
  <c r="X216" i="5"/>
  <c r="T216" i="5"/>
  <c r="O216" i="5"/>
  <c r="X215" i="5"/>
  <c r="T215" i="5"/>
  <c r="O215" i="5"/>
  <c r="X214" i="5"/>
  <c r="T214" i="5"/>
  <c r="O214" i="5"/>
  <c r="X213" i="5"/>
  <c r="T213" i="5"/>
  <c r="O213" i="5"/>
  <c r="X212" i="5"/>
  <c r="T212" i="5"/>
  <c r="O212" i="5"/>
  <c r="X211" i="5"/>
  <c r="T211" i="5"/>
  <c r="O211" i="5"/>
  <c r="X210" i="5"/>
  <c r="T210" i="5"/>
  <c r="O210" i="5"/>
  <c r="X209" i="5"/>
  <c r="T209" i="5"/>
  <c r="O209" i="5"/>
  <c r="X208" i="5"/>
  <c r="T208" i="5"/>
  <c r="O208" i="5"/>
  <c r="X207" i="5"/>
  <c r="T207" i="5"/>
  <c r="O207" i="5"/>
  <c r="X206" i="5"/>
  <c r="T206" i="5"/>
  <c r="O206" i="5"/>
  <c r="X205" i="5"/>
  <c r="T205" i="5"/>
  <c r="O205" i="5"/>
  <c r="X204" i="5"/>
  <c r="T204" i="5"/>
  <c r="O204" i="5"/>
  <c r="X203" i="5"/>
  <c r="T203" i="5"/>
  <c r="O203" i="5"/>
  <c r="X202" i="5"/>
  <c r="T202" i="5"/>
  <c r="O202" i="5"/>
  <c r="X201" i="5"/>
  <c r="T201" i="5"/>
  <c r="O201" i="5"/>
  <c r="X200" i="5"/>
  <c r="T200" i="5"/>
  <c r="O200" i="5"/>
  <c r="X199" i="5"/>
  <c r="T199" i="5"/>
  <c r="O199" i="5"/>
  <c r="X198" i="5"/>
  <c r="T198" i="5"/>
  <c r="O198" i="5"/>
  <c r="X197" i="5"/>
  <c r="T197" i="5"/>
  <c r="O197" i="5"/>
  <c r="X196" i="5"/>
  <c r="T196" i="5"/>
  <c r="O196" i="5"/>
  <c r="X195" i="5"/>
  <c r="T195" i="5"/>
  <c r="O195" i="5"/>
  <c r="X194" i="5"/>
  <c r="T194" i="5"/>
  <c r="O194" i="5"/>
  <c r="X193" i="5"/>
  <c r="T193" i="5"/>
  <c r="O193" i="5"/>
  <c r="X192" i="5"/>
  <c r="T192" i="5"/>
  <c r="O192" i="5"/>
  <c r="X191" i="5"/>
  <c r="T191" i="5"/>
  <c r="O191" i="5"/>
  <c r="X190" i="5"/>
  <c r="T190" i="5"/>
  <c r="O190" i="5"/>
  <c r="X189" i="5"/>
  <c r="T189" i="5"/>
  <c r="O189" i="5"/>
  <c r="X188" i="5"/>
  <c r="T188" i="5"/>
  <c r="O188" i="5"/>
  <c r="X187" i="5"/>
  <c r="T187" i="5"/>
  <c r="O187" i="5"/>
  <c r="X186" i="5"/>
  <c r="T186" i="5"/>
  <c r="O186" i="5"/>
  <c r="X185" i="5"/>
  <c r="T185" i="5"/>
  <c r="O185" i="5"/>
  <c r="X184" i="5"/>
  <c r="T184" i="5"/>
  <c r="O184" i="5"/>
  <c r="X183" i="5"/>
  <c r="T183" i="5"/>
  <c r="O183" i="5"/>
  <c r="X182" i="5"/>
  <c r="T182" i="5"/>
  <c r="O182" i="5"/>
  <c r="X181" i="5"/>
  <c r="T181" i="5"/>
  <c r="O181" i="5"/>
  <c r="X180" i="5"/>
  <c r="T180" i="5"/>
  <c r="O180" i="5"/>
  <c r="X179" i="5"/>
  <c r="T179" i="5"/>
  <c r="O179" i="5"/>
  <c r="X178" i="5"/>
  <c r="T178" i="5"/>
  <c r="O178" i="5"/>
  <c r="X177" i="5"/>
  <c r="T177" i="5"/>
  <c r="O177" i="5"/>
  <c r="X176" i="5"/>
  <c r="T176" i="5"/>
  <c r="O176" i="5"/>
  <c r="X175" i="5"/>
  <c r="T175" i="5"/>
  <c r="O175" i="5"/>
  <c r="X174" i="5"/>
  <c r="T174" i="5"/>
  <c r="O174" i="5"/>
  <c r="X173" i="5"/>
  <c r="T173" i="5"/>
  <c r="O173" i="5"/>
  <c r="X172" i="5"/>
  <c r="T172" i="5"/>
  <c r="O172" i="5"/>
  <c r="X171" i="5"/>
  <c r="T171" i="5"/>
  <c r="O171" i="5"/>
  <c r="X170" i="5"/>
  <c r="T170" i="5"/>
  <c r="O170" i="5"/>
  <c r="X169" i="5"/>
  <c r="T169" i="5"/>
  <c r="O169" i="5"/>
  <c r="X168" i="5"/>
  <c r="T168" i="5"/>
  <c r="O168" i="5"/>
  <c r="X167" i="5"/>
  <c r="T167" i="5"/>
  <c r="O167" i="5"/>
  <c r="X166" i="5"/>
  <c r="T166" i="5"/>
  <c r="O166" i="5"/>
  <c r="X165" i="5"/>
  <c r="T165" i="5"/>
  <c r="O165" i="5"/>
  <c r="X164" i="5"/>
  <c r="T164" i="5"/>
  <c r="O164" i="5"/>
  <c r="X163" i="5"/>
  <c r="T163" i="5"/>
  <c r="O163" i="5"/>
  <c r="X162" i="5"/>
  <c r="T162" i="5"/>
  <c r="O162" i="5"/>
  <c r="X161" i="5"/>
  <c r="T161" i="5"/>
  <c r="O161" i="5"/>
  <c r="X160" i="5"/>
  <c r="T160" i="5"/>
  <c r="O160" i="5"/>
  <c r="X159" i="5"/>
  <c r="T159" i="5"/>
  <c r="O159" i="5"/>
  <c r="X158" i="5"/>
  <c r="T158" i="5"/>
  <c r="O158" i="5"/>
  <c r="X157" i="5"/>
  <c r="T157" i="5"/>
  <c r="O157" i="5"/>
  <c r="X156" i="5"/>
  <c r="T156" i="5"/>
  <c r="O156" i="5"/>
  <c r="X155" i="5"/>
  <c r="T155" i="5"/>
  <c r="O155" i="5"/>
  <c r="X154" i="5"/>
  <c r="T154" i="5"/>
  <c r="O154" i="5"/>
  <c r="X153" i="5"/>
  <c r="T153" i="5"/>
  <c r="O153" i="5"/>
  <c r="X152" i="5"/>
  <c r="T152" i="5"/>
  <c r="O152" i="5"/>
  <c r="X151" i="5"/>
  <c r="T151" i="5"/>
  <c r="O151" i="5"/>
  <c r="X150" i="5"/>
  <c r="T150" i="5"/>
  <c r="O150" i="5"/>
  <c r="X149" i="5"/>
  <c r="T149" i="5"/>
  <c r="O149" i="5"/>
  <c r="X148" i="5"/>
  <c r="T148" i="5"/>
  <c r="O148" i="5"/>
  <c r="X147" i="5"/>
  <c r="T147" i="5"/>
  <c r="O147" i="5"/>
  <c r="X146" i="5"/>
  <c r="T146" i="5"/>
  <c r="O146" i="5"/>
  <c r="X145" i="5"/>
  <c r="T145" i="5"/>
  <c r="O145" i="5"/>
  <c r="X144" i="5"/>
  <c r="T144" i="5"/>
  <c r="O144" i="5"/>
  <c r="X143" i="5"/>
  <c r="T143" i="5"/>
  <c r="O143" i="5"/>
  <c r="X142" i="5"/>
  <c r="T142" i="5"/>
  <c r="O142" i="5"/>
  <c r="X141" i="5"/>
  <c r="T141" i="5"/>
  <c r="O141" i="5"/>
  <c r="X140" i="5"/>
  <c r="T140" i="5"/>
  <c r="O140" i="5"/>
  <c r="X139" i="5"/>
  <c r="T139" i="5"/>
  <c r="O139" i="5"/>
  <c r="X138" i="5"/>
  <c r="T138" i="5"/>
  <c r="O138" i="5"/>
  <c r="X137" i="5"/>
  <c r="T137" i="5"/>
  <c r="O137" i="5"/>
  <c r="X136" i="5"/>
  <c r="T136" i="5"/>
  <c r="O136" i="5"/>
  <c r="X135" i="5"/>
  <c r="T135" i="5"/>
  <c r="O135" i="5"/>
  <c r="X134" i="5"/>
  <c r="T134" i="5"/>
  <c r="O134" i="5"/>
  <c r="X133" i="5"/>
  <c r="T133" i="5"/>
  <c r="O133" i="5"/>
  <c r="X132" i="5"/>
  <c r="T132" i="5"/>
  <c r="O132" i="5"/>
  <c r="X131" i="5"/>
  <c r="T131" i="5"/>
  <c r="O131" i="5"/>
  <c r="X130" i="5"/>
  <c r="T130" i="5"/>
  <c r="O130" i="5"/>
  <c r="X129" i="5"/>
  <c r="T129" i="5"/>
  <c r="O129" i="5"/>
  <c r="X128" i="5"/>
  <c r="T128" i="5"/>
  <c r="O128" i="5"/>
  <c r="X127" i="5"/>
  <c r="T127" i="5"/>
  <c r="O127" i="5"/>
  <c r="X126" i="5"/>
  <c r="T126" i="5"/>
  <c r="O126" i="5"/>
  <c r="X125" i="5"/>
  <c r="T125" i="5"/>
  <c r="O125" i="5"/>
  <c r="X124" i="5"/>
  <c r="T124" i="5"/>
  <c r="O124" i="5"/>
  <c r="X123" i="5"/>
  <c r="T123" i="5"/>
  <c r="O123" i="5"/>
  <c r="X122" i="5"/>
  <c r="T122" i="5"/>
  <c r="O122" i="5"/>
  <c r="X121" i="5"/>
  <c r="T121" i="5"/>
  <c r="O121" i="5"/>
  <c r="X120" i="5"/>
  <c r="T120" i="5"/>
  <c r="O120" i="5"/>
  <c r="X119" i="5"/>
  <c r="T119" i="5"/>
  <c r="O119" i="5"/>
  <c r="X118" i="5"/>
  <c r="T118" i="5"/>
  <c r="O118" i="5"/>
  <c r="X117" i="5"/>
  <c r="T117" i="5"/>
  <c r="O117" i="5"/>
  <c r="X116" i="5"/>
  <c r="T116" i="5"/>
  <c r="O116" i="5"/>
  <c r="X115" i="5"/>
  <c r="T115" i="5"/>
  <c r="O115" i="5"/>
  <c r="X114" i="5"/>
  <c r="T114" i="5"/>
  <c r="O114" i="5"/>
  <c r="X113" i="5"/>
  <c r="T113" i="5"/>
  <c r="O113" i="5"/>
  <c r="X112" i="5"/>
  <c r="T112" i="5"/>
  <c r="O112" i="5"/>
  <c r="X111" i="5"/>
  <c r="T111" i="5"/>
  <c r="O111" i="5"/>
  <c r="X110" i="5"/>
  <c r="T110" i="5"/>
  <c r="O110" i="5"/>
  <c r="X109" i="5"/>
  <c r="T109" i="5"/>
  <c r="O109" i="5"/>
  <c r="X108" i="5"/>
  <c r="T108" i="5"/>
  <c r="O108" i="5"/>
  <c r="X107" i="5"/>
  <c r="T107" i="5"/>
  <c r="O107" i="5"/>
  <c r="X106" i="5"/>
  <c r="T106" i="5"/>
  <c r="O106" i="5"/>
  <c r="X105" i="5"/>
  <c r="T105" i="5"/>
  <c r="O105" i="5"/>
  <c r="X104" i="5"/>
  <c r="T104" i="5"/>
  <c r="O104" i="5"/>
  <c r="X103" i="5"/>
  <c r="T103" i="5"/>
  <c r="O103" i="5"/>
  <c r="X102" i="5"/>
  <c r="T102" i="5"/>
  <c r="O102" i="5"/>
  <c r="X101" i="5"/>
  <c r="T101" i="5"/>
  <c r="O101" i="5"/>
  <c r="X100" i="5"/>
  <c r="T100" i="5"/>
  <c r="O100" i="5"/>
  <c r="X99" i="5"/>
  <c r="T99" i="5"/>
  <c r="O99" i="5"/>
  <c r="X98" i="5"/>
  <c r="T98" i="5"/>
  <c r="O98" i="5"/>
  <c r="X97" i="5"/>
  <c r="T97" i="5"/>
  <c r="O97" i="5"/>
  <c r="X96" i="5"/>
  <c r="T96" i="5"/>
  <c r="O96" i="5"/>
  <c r="X95" i="5"/>
  <c r="T95" i="5"/>
  <c r="O95" i="5"/>
  <c r="X94" i="5"/>
  <c r="T94" i="5"/>
  <c r="O94" i="5"/>
  <c r="X93" i="5"/>
  <c r="T93" i="5"/>
  <c r="O93" i="5"/>
  <c r="X92" i="5"/>
  <c r="T92" i="5"/>
  <c r="O92" i="5"/>
  <c r="X91" i="5"/>
  <c r="T91" i="5"/>
  <c r="O91" i="5"/>
  <c r="X90" i="5"/>
  <c r="T90" i="5"/>
  <c r="O90" i="5"/>
  <c r="X89" i="5"/>
  <c r="T89" i="5"/>
  <c r="O89" i="5"/>
  <c r="X88" i="5"/>
  <c r="T88" i="5"/>
  <c r="O88" i="5"/>
  <c r="X87" i="5"/>
  <c r="T87" i="5"/>
  <c r="O87" i="5"/>
  <c r="X86" i="5"/>
  <c r="T86" i="5"/>
  <c r="O86" i="5"/>
  <c r="X85" i="5"/>
  <c r="T85" i="5"/>
  <c r="O85" i="5"/>
  <c r="X84" i="5"/>
  <c r="T84" i="5"/>
  <c r="O84" i="5"/>
  <c r="X83" i="5"/>
  <c r="T83" i="5"/>
  <c r="O83" i="5"/>
  <c r="X82" i="5"/>
  <c r="T82" i="5"/>
  <c r="O82" i="5"/>
  <c r="X81" i="5"/>
  <c r="T81" i="5"/>
  <c r="O81" i="5"/>
  <c r="X80" i="5"/>
  <c r="T80" i="5"/>
  <c r="O80" i="5"/>
  <c r="X79" i="5"/>
  <c r="T79" i="5"/>
  <c r="O79" i="5"/>
  <c r="X78" i="5"/>
  <c r="T78" i="5"/>
  <c r="O78" i="5"/>
  <c r="X77" i="5"/>
  <c r="T77" i="5"/>
  <c r="O77" i="5"/>
  <c r="X76" i="5"/>
  <c r="T76" i="5"/>
  <c r="O76" i="5"/>
  <c r="X75" i="5"/>
  <c r="T75" i="5"/>
  <c r="O75" i="5"/>
  <c r="X74" i="5"/>
  <c r="T74" i="5"/>
  <c r="O74" i="5"/>
  <c r="X73" i="5"/>
  <c r="T73" i="5"/>
  <c r="O73" i="5"/>
  <c r="X72" i="5"/>
  <c r="T72" i="5"/>
  <c r="O72" i="5"/>
  <c r="X71" i="5"/>
  <c r="T71" i="5"/>
  <c r="O71" i="5"/>
  <c r="X70" i="5"/>
  <c r="T70" i="5"/>
  <c r="O70" i="5"/>
  <c r="X69" i="5"/>
  <c r="T69" i="5"/>
  <c r="O69" i="5"/>
  <c r="X68" i="5"/>
  <c r="T68" i="5"/>
  <c r="O68" i="5"/>
  <c r="X67" i="5"/>
  <c r="T67" i="5"/>
  <c r="O67" i="5"/>
  <c r="X66" i="5"/>
  <c r="T66" i="5"/>
  <c r="O66" i="5"/>
  <c r="X65" i="5"/>
  <c r="T65" i="5"/>
  <c r="O65" i="5"/>
  <c r="X64" i="5"/>
  <c r="T64" i="5"/>
  <c r="O64" i="5"/>
  <c r="X63" i="5"/>
  <c r="T63" i="5"/>
  <c r="O63" i="5"/>
  <c r="X62" i="5"/>
  <c r="T62" i="5"/>
  <c r="O62" i="5"/>
  <c r="X61" i="5"/>
  <c r="T61" i="5"/>
  <c r="O61" i="5"/>
  <c r="X60" i="5"/>
  <c r="T60" i="5"/>
  <c r="O60" i="5"/>
  <c r="X59" i="5"/>
  <c r="T59" i="5"/>
  <c r="O59" i="5"/>
  <c r="X58" i="5"/>
  <c r="T58" i="5"/>
  <c r="O58" i="5"/>
  <c r="X57" i="5"/>
  <c r="T57" i="5"/>
  <c r="O57" i="5"/>
  <c r="X56" i="5"/>
  <c r="T56" i="5"/>
  <c r="O56" i="5"/>
  <c r="X55" i="5"/>
  <c r="T55" i="5"/>
  <c r="O55" i="5"/>
  <c r="X54" i="5"/>
  <c r="T54" i="5"/>
  <c r="O54" i="5"/>
  <c r="X53" i="5"/>
  <c r="T53" i="5"/>
  <c r="O53" i="5"/>
  <c r="X52" i="5"/>
  <c r="T52" i="5"/>
  <c r="O52" i="5"/>
  <c r="X51" i="5"/>
  <c r="T51" i="5"/>
  <c r="O51" i="5"/>
  <c r="X50" i="5"/>
  <c r="T50" i="5"/>
  <c r="O50" i="5"/>
  <c r="X49" i="5"/>
  <c r="T49" i="5"/>
  <c r="O49" i="5"/>
  <c r="X48" i="5"/>
  <c r="T48" i="5"/>
  <c r="O48" i="5"/>
  <c r="X47" i="5"/>
  <c r="T47" i="5"/>
  <c r="O47" i="5"/>
  <c r="X46" i="5"/>
  <c r="T46" i="5"/>
  <c r="O46" i="5"/>
  <c r="X45" i="5"/>
  <c r="T45" i="5"/>
  <c r="O45" i="5"/>
  <c r="X44" i="5"/>
  <c r="T44" i="5"/>
  <c r="O44" i="5"/>
  <c r="X43" i="5"/>
  <c r="T43" i="5"/>
  <c r="O43" i="5"/>
  <c r="X42" i="5"/>
  <c r="T42" i="5"/>
  <c r="O42" i="5"/>
  <c r="X41" i="5"/>
  <c r="T41" i="5"/>
  <c r="O41" i="5"/>
  <c r="X40" i="5"/>
  <c r="T40" i="5"/>
  <c r="O40" i="5"/>
  <c r="X39" i="5"/>
  <c r="T39" i="5"/>
  <c r="O39" i="5"/>
  <c r="X38" i="5"/>
  <c r="T38" i="5"/>
  <c r="O38" i="5"/>
  <c r="X37" i="5"/>
  <c r="T37" i="5"/>
  <c r="O37" i="5"/>
  <c r="X36" i="5"/>
  <c r="T36" i="5"/>
  <c r="O36" i="5"/>
  <c r="X35" i="5"/>
  <c r="T35" i="5"/>
  <c r="O35" i="5"/>
  <c r="X34" i="5"/>
  <c r="T34" i="5"/>
  <c r="O34" i="5"/>
  <c r="X33" i="5"/>
  <c r="T33" i="5"/>
  <c r="O33" i="5"/>
  <c r="X32" i="5"/>
  <c r="T32" i="5"/>
  <c r="O32" i="5"/>
  <c r="X31" i="5"/>
  <c r="T31" i="5"/>
  <c r="O31" i="5"/>
  <c r="X30" i="5"/>
  <c r="T30" i="5"/>
  <c r="O30" i="5"/>
  <c r="X29" i="5"/>
  <c r="T29" i="5"/>
  <c r="O29" i="5"/>
  <c r="X28" i="5"/>
  <c r="T28" i="5"/>
  <c r="O28" i="5"/>
  <c r="X27" i="5"/>
  <c r="T27" i="5"/>
  <c r="O27" i="5"/>
  <c r="X26" i="5"/>
  <c r="T26" i="5"/>
  <c r="O26" i="5"/>
  <c r="X25" i="5"/>
  <c r="T25" i="5"/>
  <c r="O25" i="5"/>
  <c r="X24" i="5"/>
  <c r="T24" i="5"/>
  <c r="O24" i="5"/>
  <c r="X23" i="5"/>
  <c r="T23" i="5"/>
  <c r="O23" i="5"/>
  <c r="X22" i="5"/>
  <c r="T22" i="5"/>
  <c r="O22" i="5"/>
  <c r="X21" i="5"/>
  <c r="T21" i="5"/>
  <c r="O21" i="5"/>
  <c r="X20" i="5"/>
  <c r="T20" i="5"/>
  <c r="O20" i="5"/>
  <c r="X19" i="5"/>
  <c r="T19" i="5"/>
  <c r="O19" i="5"/>
  <c r="X18" i="5"/>
  <c r="T18" i="5"/>
  <c r="O18" i="5"/>
  <c r="X17" i="5"/>
  <c r="T17" i="5"/>
  <c r="O17" i="5"/>
  <c r="X16" i="5"/>
  <c r="T16" i="5"/>
  <c r="O16" i="5"/>
  <c r="X15" i="5"/>
  <c r="T15" i="5"/>
  <c r="O15" i="5"/>
  <c r="X14" i="5"/>
  <c r="T14" i="5"/>
  <c r="O14" i="5"/>
  <c r="X13" i="5"/>
  <c r="T13" i="5"/>
  <c r="O13" i="5"/>
  <c r="X12" i="5"/>
  <c r="T12" i="5"/>
  <c r="O12" i="5"/>
  <c r="X11" i="5"/>
  <c r="T11" i="5"/>
  <c r="O11" i="5"/>
  <c r="X10" i="5"/>
  <c r="T10" i="5"/>
  <c r="O10" i="5"/>
  <c r="X9" i="5"/>
  <c r="T9" i="5"/>
  <c r="O9" i="5"/>
  <c r="X8" i="5"/>
  <c r="T8" i="5"/>
  <c r="O8" i="5"/>
  <c r="X7" i="5"/>
  <c r="T7" i="5"/>
  <c r="O7" i="5"/>
  <c r="X6" i="5"/>
  <c r="T6" i="5"/>
  <c r="O6" i="5"/>
  <c r="X5" i="5"/>
  <c r="T5" i="5"/>
  <c r="O5" i="5"/>
  <c r="X4" i="5"/>
  <c r="T4" i="5"/>
  <c r="O4" i="5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T55" i="3"/>
  <c r="Q55" i="3"/>
  <c r="M55" i="3"/>
  <c r="T54" i="3"/>
  <c r="Q54" i="3"/>
  <c r="M54" i="3"/>
  <c r="T53" i="3"/>
  <c r="Q53" i="3"/>
  <c r="M53" i="3"/>
  <c r="T52" i="3"/>
  <c r="Q52" i="3"/>
  <c r="M52" i="3"/>
  <c r="T51" i="3"/>
  <c r="Q51" i="3"/>
  <c r="M51" i="3"/>
  <c r="T50" i="3"/>
  <c r="Q50" i="3"/>
  <c r="M50" i="3"/>
  <c r="T49" i="3"/>
  <c r="Q49" i="3"/>
  <c r="M49" i="3"/>
  <c r="T48" i="3"/>
  <c r="Q48" i="3"/>
  <c r="M48" i="3"/>
  <c r="T47" i="3"/>
  <c r="Q47" i="3"/>
  <c r="M47" i="3"/>
  <c r="T46" i="3"/>
  <c r="Q46" i="3"/>
  <c r="M46" i="3"/>
  <c r="T45" i="3"/>
  <c r="Q45" i="3"/>
  <c r="M45" i="3"/>
  <c r="T44" i="3"/>
  <c r="Q44" i="3"/>
  <c r="M44" i="3"/>
  <c r="T43" i="3"/>
  <c r="Q43" i="3"/>
  <c r="M43" i="3"/>
  <c r="T42" i="3"/>
  <c r="Q42" i="3"/>
  <c r="M42" i="3"/>
  <c r="T41" i="3"/>
  <c r="Q41" i="3"/>
  <c r="M41" i="3"/>
  <c r="T40" i="3"/>
  <c r="Q40" i="3"/>
  <c r="M40" i="3"/>
  <c r="T39" i="3"/>
  <c r="Q39" i="3"/>
  <c r="M39" i="3"/>
  <c r="T38" i="3"/>
  <c r="Q38" i="3"/>
  <c r="M38" i="3"/>
  <c r="T37" i="3"/>
  <c r="Q37" i="3"/>
  <c r="M37" i="3"/>
  <c r="T36" i="3"/>
  <c r="Q36" i="3"/>
  <c r="M36" i="3"/>
  <c r="T35" i="3"/>
  <c r="Q35" i="3"/>
  <c r="M35" i="3"/>
  <c r="T34" i="3"/>
  <c r="Q34" i="3"/>
  <c r="M34" i="3"/>
  <c r="T33" i="3"/>
  <c r="Q33" i="3"/>
  <c r="M33" i="3"/>
  <c r="T32" i="3"/>
  <c r="Q32" i="3"/>
  <c r="M32" i="3"/>
  <c r="T31" i="3"/>
  <c r="Q31" i="3"/>
  <c r="M31" i="3"/>
  <c r="T30" i="3"/>
  <c r="Q30" i="3"/>
  <c r="M30" i="3"/>
  <c r="T29" i="3"/>
  <c r="Q29" i="3"/>
  <c r="M29" i="3"/>
  <c r="T28" i="3"/>
  <c r="Q28" i="3"/>
  <c r="M28" i="3"/>
  <c r="T27" i="3"/>
  <c r="Q27" i="3"/>
  <c r="M27" i="3"/>
  <c r="T26" i="3"/>
  <c r="Q26" i="3"/>
  <c r="M26" i="3"/>
  <c r="T25" i="3"/>
  <c r="Q25" i="3"/>
  <c r="M25" i="3"/>
  <c r="T24" i="3"/>
  <c r="Q24" i="3"/>
  <c r="M24" i="3"/>
  <c r="T23" i="3"/>
  <c r="Q23" i="3"/>
  <c r="M23" i="3"/>
  <c r="T22" i="3"/>
  <c r="Q22" i="3"/>
  <c r="M22" i="3"/>
  <c r="T21" i="3"/>
  <c r="Q21" i="3"/>
  <c r="M21" i="3"/>
  <c r="T20" i="3"/>
  <c r="Q20" i="3"/>
  <c r="M20" i="3"/>
  <c r="T19" i="3"/>
  <c r="Q19" i="3"/>
  <c r="M19" i="3"/>
  <c r="T18" i="3"/>
  <c r="Q18" i="3"/>
  <c r="M18" i="3"/>
  <c r="T17" i="3"/>
  <c r="Q17" i="3"/>
  <c r="M17" i="3"/>
  <c r="T16" i="3"/>
  <c r="Q16" i="3"/>
  <c r="M16" i="3"/>
  <c r="T15" i="3"/>
  <c r="Q15" i="3"/>
  <c r="M15" i="3"/>
  <c r="T14" i="3"/>
  <c r="Q14" i="3"/>
  <c r="M14" i="3"/>
  <c r="T13" i="3"/>
  <c r="Q13" i="3"/>
  <c r="M13" i="3"/>
  <c r="T12" i="3"/>
  <c r="Q12" i="3"/>
  <c r="M12" i="3"/>
  <c r="T11" i="3"/>
  <c r="Q11" i="3"/>
  <c r="M11" i="3"/>
  <c r="T10" i="3"/>
  <c r="Q10" i="3"/>
  <c r="M10" i="3"/>
  <c r="T9" i="3"/>
  <c r="Q9" i="3"/>
  <c r="M9" i="3"/>
  <c r="T8" i="3"/>
  <c r="Q8" i="3"/>
  <c r="M8" i="3"/>
  <c r="T7" i="3"/>
  <c r="Q7" i="3"/>
  <c r="M7" i="3"/>
  <c r="T6" i="3"/>
  <c r="Q6" i="3"/>
  <c r="M6" i="3"/>
  <c r="T5" i="3"/>
  <c r="Q5" i="3"/>
  <c r="M5" i="3"/>
  <c r="S2" i="3"/>
  <c r="T2" i="3" s="1"/>
  <c r="R2" i="3"/>
  <c r="O3" i="2" s="1"/>
  <c r="P2" i="3"/>
  <c r="K3" i="2" s="1"/>
  <c r="O2" i="3"/>
  <c r="M3" i="2" s="1"/>
  <c r="N2" i="3"/>
  <c r="L2" i="3"/>
  <c r="G3" i="2" s="1"/>
  <c r="K2" i="3"/>
  <c r="Q2" i="3" s="1"/>
  <c r="J2" i="3"/>
  <c r="F3" i="2" s="1"/>
  <c r="I2" i="3"/>
  <c r="H2" i="3"/>
  <c r="D2" i="3"/>
  <c r="D3" i="2" s="1"/>
  <c r="C2" i="3"/>
  <c r="B2" i="3"/>
  <c r="K17" i="2"/>
  <c r="J17" i="2"/>
  <c r="J18" i="2" s="1"/>
  <c r="K16" i="2"/>
  <c r="J16" i="2"/>
  <c r="H13" i="2"/>
  <c r="H15" i="2" s="1"/>
  <c r="G13" i="2"/>
  <c r="G15" i="2" s="1"/>
  <c r="F13" i="2"/>
  <c r="F15" i="2" s="1"/>
  <c r="E13" i="2"/>
  <c r="H12" i="2"/>
  <c r="G12" i="2"/>
  <c r="F12" i="2"/>
  <c r="E12" i="2"/>
  <c r="N11" i="2"/>
  <c r="M11" i="2"/>
  <c r="L11" i="2"/>
  <c r="K11" i="2"/>
  <c r="J11" i="2"/>
  <c r="H11" i="2"/>
  <c r="G11" i="2"/>
  <c r="F11" i="2"/>
  <c r="E11" i="2"/>
  <c r="E15" i="2" s="1"/>
  <c r="N10" i="2"/>
  <c r="M10" i="2"/>
  <c r="L10" i="2"/>
  <c r="K10" i="2"/>
  <c r="J10" i="2"/>
  <c r="H10" i="2"/>
  <c r="G10" i="2"/>
  <c r="F10" i="2"/>
  <c r="E10" i="2"/>
  <c r="P3" i="2"/>
  <c r="L3" i="2"/>
  <c r="E3" i="2"/>
  <c r="C3" i="2"/>
  <c r="B3" i="2"/>
  <c r="A3" i="2"/>
  <c r="R2" i="2"/>
  <c r="Q2" i="2"/>
  <c r="P2" i="2"/>
  <c r="O2" i="2"/>
  <c r="M2" i="2"/>
  <c r="L2" i="2"/>
  <c r="K2" i="2"/>
  <c r="J2" i="2"/>
  <c r="G2" i="2"/>
  <c r="F2" i="2"/>
  <c r="E2" i="2"/>
  <c r="D2" i="2"/>
  <c r="C2" i="2"/>
  <c r="B2" i="2"/>
  <c r="A2" i="2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L15" i="2" l="1"/>
  <c r="D4" i="2"/>
  <c r="J15" i="2"/>
  <c r="K15" i="2"/>
  <c r="M15" i="2"/>
  <c r="N15" i="2"/>
  <c r="J3" i="2"/>
  <c r="M4" i="2" s="1"/>
  <c r="K4" i="2"/>
  <c r="G4" i="2"/>
  <c r="L4" i="2"/>
  <c r="P4" i="2"/>
  <c r="M2" i="3"/>
  <c r="O11" i="2"/>
  <c r="O15" i="2" s="1"/>
  <c r="C4" i="2"/>
  <c r="K18" i="2" l="1"/>
</calcChain>
</file>

<file path=xl/sharedStrings.xml><?xml version="1.0" encoding="utf-8"?>
<sst xmlns="http://schemas.openxmlformats.org/spreadsheetml/2006/main" count="1120" uniqueCount="146">
  <si>
    <t>state_code</t>
  </si>
  <si>
    <t>registered_voters</t>
  </si>
  <si>
    <t>ctc_supportive_registered_voters</t>
  </si>
  <si>
    <t>ctc_targets_registered_voters</t>
  </si>
  <si>
    <t>avg_ctc_support_score</t>
  </si>
  <si>
    <t>min_ctc_support_score</t>
  </si>
  <si>
    <t>max_ctc_support_score</t>
  </si>
  <si>
    <t>proj_midterm_voters</t>
  </si>
  <si>
    <t>proj_ctc_voters</t>
  </si>
  <si>
    <t>turnout_targets</t>
  </si>
  <si>
    <t>persuasion_targets</t>
  </si>
  <si>
    <t>turnout_ctc_targets</t>
  </si>
  <si>
    <t>persuasion_ctc_targets</t>
  </si>
  <si>
    <t>female_turnout_ctc_targets</t>
  </si>
  <si>
    <t>female_persuasion_ctc_targets</t>
  </si>
  <si>
    <t>black_turnout_ctc_targets</t>
  </si>
  <si>
    <t>black_persuasion_ctc_targets</t>
  </si>
  <si>
    <t>white_turnout_ctc_targets</t>
  </si>
  <si>
    <t>white_persuasion_ctc_targets</t>
  </si>
  <si>
    <t>hispanic_turnout_ctc_targets</t>
  </si>
  <si>
    <t>hispanic_persuasion_ctc_targets</t>
  </si>
  <si>
    <t>suburban_female_turnout_ctc_targets</t>
  </si>
  <si>
    <t>suburban_female_persuasion_ctc_targets</t>
  </si>
  <si>
    <t>suburban_turnout_ctc_targets</t>
  </si>
  <si>
    <t>suburban_persuasion_ctc_targets</t>
  </si>
  <si>
    <t>poc_suburban_female_turnout_ctc_targets</t>
  </si>
  <si>
    <t>poc_suburban_female_persuasion_ctc_targets</t>
  </si>
  <si>
    <t>poc_suburban_turnout_ctc_targets</t>
  </si>
  <si>
    <t>poc_suburban_persuasion_ctc_targets</t>
  </si>
  <si>
    <t>hispanic_suburban_female_turnout_ctc_targets</t>
  </si>
  <si>
    <t>hispanic_suburban_female_persuasion_ctc_targets</t>
  </si>
  <si>
    <t>hispanic_suburban_turnout_ctc_targets</t>
  </si>
  <si>
    <t>hispanic_suburban_persuasion_ctc_targets</t>
  </si>
  <si>
    <t>US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</si>
  <si>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</si>
  <si>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</si>
  <si>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</si>
  <si>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</si>
  <si>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</si>
  <si>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</si>
  <si>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</si>
  <si>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</si>
  <si>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</si>
  <si>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</si>
  <si>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</si>
  <si>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</si>
  <si>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</si>
  <si>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</si>
  <si>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</si>
  <si>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</si>
  <si>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</si>
  <si>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</si>
  <si>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</si>
  <si>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</si>
  <si>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</si>
  <si>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</si>
  <si>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</si>
  <si>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</si>
  <si>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</si>
  <si>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</si>
  <si>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</si>
  <si>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</si>
  <si>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</si>
  <si>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</si>
  <si>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</si>
  <si>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</si>
  <si>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</si>
  <si>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</si>
  <si>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</si>
  <si>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</si>
  <si>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</si>
  <si>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</si>
  <si>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</si>
  <si>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</si>
  <si>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</si>
  <si>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</si>
  <si>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</si>
  <si>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</si>
  <si>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</si>
  <si>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</si>
  <si>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</si>
  <si>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</si>
  <si>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</si>
  <si>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</si>
  <si>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</si>
  <si>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Share of overall electorate</t>
  </si>
  <si>
    <t>CTC Turnout Voters for Dems</t>
  </si>
  <si>
    <t>CTC persuasion voters (CTC parents)</t>
  </si>
  <si>
    <t>GOP CTC turnout voters</t>
  </si>
  <si>
    <t>Key percentages</t>
  </si>
  <si>
    <t>Definitions</t>
  </si>
  <si>
    <t>CTC 80+</t>
  </si>
  <si>
    <t>projected votes: Target- Smart midterm score</t>
  </si>
  <si>
    <t>turnout 30-70, partisan 80+</t>
  </si>
  <si>
    <t>CTC 80+ turnout targets</t>
  </si>
  <si>
    <t>partisan 30-70, turnout 70+</t>
  </si>
  <si>
    <t>CTC 67+ persuasion targets</t>
  </si>
  <si>
    <t>CTC 80+ persuasion targets</t>
  </si>
  <si>
    <t>CTC 67-80 persuasion targets</t>
  </si>
  <si>
    <t>turnout 30-70, partisan &lt;20</t>
  </si>
  <si>
    <t>turnout 30-70, partisan &lt;20, CTC 80+</t>
  </si>
  <si>
    <t>Demographics—CTC Turnout Voters for Dems</t>
  </si>
  <si>
    <t>Demographics—CTC persuasion voters (CTC parents)</t>
  </si>
  <si>
    <t>Black + hispanic persuasion CTC targets</t>
  </si>
  <si>
    <t>CTC Turnout Voters for Dems make up:</t>
  </si>
  <si>
    <t>Demographics—CTC persuasion voters (CTC parents) make up:</t>
  </si>
  <si>
    <t>** numerator is all POC, denominator is only Black + Hispanic</t>
  </si>
  <si>
    <t>Registered voters</t>
  </si>
  <si>
    <t>CTC-supportive RVs</t>
  </si>
  <si>
    <t>CTC-supportive people of color RVs</t>
  </si>
  <si>
    <t>Projected midterm voters</t>
  </si>
  <si>
    <t>Turnout targets (Dem)</t>
  </si>
  <si>
    <t>Persuasion targets</t>
  </si>
  <si>
    <t>CTC turnout voters (Dem)</t>
  </si>
  <si>
    <t>Share of D turnout targets who are CTC targets</t>
  </si>
  <si>
    <t>CTC parent turnout voters (Dem)</t>
  </si>
  <si>
    <t>Tier 1 CTC persuasion targets</t>
  </si>
  <si>
    <t>Tier 2 CTC persuasion targets</t>
  </si>
  <si>
    <t>CTC persuasion targets</t>
  </si>
  <si>
    <t>Share of persuasion targets who are CTC targets</t>
  </si>
  <si>
    <t>CTC parent persuasion targets</t>
  </si>
  <si>
    <t>GOP turnout targets</t>
  </si>
  <si>
    <t>Share of R turnout targets who are CTC targets</t>
  </si>
  <si>
    <t>Synthetic: sum (turnout score x CTC score)</t>
  </si>
  <si>
    <t>CTC 80+ turnout targets who are 70+ parent score</t>
  </si>
  <si>
    <t>CTC 67+ persuasion targets who are 70+ parent score</t>
  </si>
  <si>
    <t>ctc_supportive_registered_poc_voters</t>
  </si>
  <si>
    <t>Calc:D_turnout_share</t>
  </si>
  <si>
    <t>parent_turnout_ctc_targets</t>
  </si>
  <si>
    <t>persuasion_high_ctc_targets</t>
  </si>
  <si>
    <t>persuasion_med_ctc_targets</t>
  </si>
  <si>
    <t>Calc:persuasion_share</t>
  </si>
  <si>
    <t>parent_persuasion_ctc_targets</t>
  </si>
  <si>
    <t>gop_turnout_targets</t>
  </si>
  <si>
    <t>gop_turnout_ctc_targets</t>
  </si>
  <si>
    <t>Calc:R_turnout_share</t>
  </si>
  <si>
    <t>All Dem turnout targets</t>
  </si>
  <si>
    <t>female_turnout_targets</t>
  </si>
  <si>
    <t>black_turnout_targets</t>
  </si>
  <si>
    <t>white_turnout_targets</t>
  </si>
  <si>
    <t>hispanic_turnout_targets</t>
  </si>
  <si>
    <t>D &amp; R tossups</t>
  </si>
  <si>
    <t>Available CDs with 2022 boundaries</t>
  </si>
  <si>
    <t>Most competitive</t>
  </si>
  <si>
    <t>dist</t>
  </si>
  <si>
    <t>congressional_district_2022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</si>
</sst>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i/>
      <sz val="10"/>
      <color theme="1"/>
      <name val="Arial"/>
      <scheme val="minor"/>
    </font>
    <font>
      <i/>
      <sz val="10"/>
      <color theme="1"/>
      <name val="Arial"/>
    </font>
    <font>
      <sz val="10"/>
      <color theme="1"/>
      <name val="Arial"/>
    </font>
    <font>
      <b/>
      <sz val="10"/>
      <color rgb="FFEAEAEA"/>
      <name val="Arial"/>
      <scheme val="minor"/>
    </font>
    <font>
      <i/>
      <sz val="10"/>
      <color rgb="FFEAEAEA"/>
      <name val="Arial"/>
      <scheme val="minor"/>
    </font>
    <font>
      <sz val="10"/>
      <color rgb="FFEAEAEA"/>
      <name val="Arial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rgb="FF999999"/>
        <bgColor rgb="FF999999"/>
      </patternFill>
    </fill>
    <fill>
      <patternFill patternType="solid">
        <fgColor rgb="FFFCE5CD"/>
        <bgColor rgb="FFFCE5CD"/>
      </patternFill>
    </fill>
    <fill>
      <patternFill patternType="solid">
        <fgColor rgb="FFC9DAF8"/>
        <bgColor rgb="FFC9DAF8"/>
      </patternFill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EAEAEA"/>
        <bgColor rgb="FFEAEAEA"/>
      </patternFill>
    </fill>
    <fill>
      <patternFill patternType="solid">
        <fgColor rgb="FFD9EAD3"/>
        <bgColor rgb="FFD9EAD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 applyAlignment="1"/>
    <xf numFmtId="3" fontId="1" fillId="0" borderId="0" xfId="0" applyNumberFormat="1" applyFont="1" applyAlignment="1"/>
    <xf numFmtId="0" fontId="2" fillId="0" borderId="0" xfId="0" applyFont="1" applyAlignment="1"/>
    <xf numFmtId="3" fontId="2" fillId="0" borderId="0" xfId="0" applyNumberFormat="1" applyFont="1" applyAlignment="1"/>
    <xf numFmtId="0" fontId="2" fillId="0" borderId="0" xfId="0" applyFont="1" applyAlignment="1">
      <alignment wrapText="1"/>
    </xf>
    <xf numFmtId="0" fontId="2" fillId="4" borderId="0" xfId="0" applyFont="1" applyFill="1" applyAlignment="1">
      <alignment horizontal="center" wrapText="1"/>
    </xf>
    <xf numFmtId="0" fontId="2" fillId="3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2" fillId="0" borderId="0" xfId="0" applyFont="1"/>
    <xf numFmtId="3" fontId="2" fillId="0" borderId="0" xfId="0" applyNumberFormat="1" applyFont="1"/>
    <xf numFmtId="3" fontId="1" fillId="3" borderId="0" xfId="0" applyNumberFormat="1" applyFont="1" applyFill="1"/>
    <xf numFmtId="0" fontId="2" fillId="4" borderId="0" xfId="0" applyFont="1" applyFill="1"/>
    <xf numFmtId="3" fontId="1" fillId="5" borderId="0" xfId="0" applyNumberFormat="1" applyFont="1" applyFill="1" applyAlignment="1">
      <alignment wrapText="1"/>
    </xf>
    <xf numFmtId="164" fontId="2" fillId="0" borderId="0" xfId="0" applyNumberFormat="1" applyFont="1"/>
    <xf numFmtId="164" fontId="1" fillId="3" borderId="0" xfId="0" applyNumberFormat="1" applyFont="1" applyFill="1" applyAlignment="1">
      <alignment wrapText="1"/>
    </xf>
    <xf numFmtId="164" fontId="2" fillId="0" borderId="0" xfId="0" applyNumberFormat="1" applyFont="1" applyAlignment="1">
      <alignment wrapText="1"/>
    </xf>
    <xf numFmtId="164" fontId="1" fillId="5" borderId="0" xfId="0" applyNumberFormat="1" applyFont="1" applyFill="1" applyAlignment="1">
      <alignment wrapText="1"/>
    </xf>
    <xf numFmtId="0" fontId="3" fillId="0" borderId="0" xfId="0" applyFont="1" applyAlignment="1"/>
    <xf numFmtId="3" fontId="4" fillId="0" borderId="0" xfId="0" applyNumberFormat="1" applyFont="1" applyAlignment="1">
      <alignment wrapText="1"/>
    </xf>
    <xf numFmtId="3" fontId="4" fillId="0" borderId="0" xfId="0" applyNumberFormat="1" applyFont="1" applyAlignment="1">
      <alignment wrapText="1"/>
    </xf>
    <xf numFmtId="0" fontId="3" fillId="7" borderId="0" xfId="0" applyFont="1" applyFill="1" applyAlignment="1">
      <alignment horizontal="center" wrapText="1"/>
    </xf>
    <xf numFmtId="3" fontId="4" fillId="4" borderId="0" xfId="0" applyNumberFormat="1" applyFont="1" applyFill="1" applyAlignment="1">
      <alignment wrapText="1"/>
    </xf>
    <xf numFmtId="0" fontId="1" fillId="4" borderId="0" xfId="0" applyFont="1" applyFill="1" applyAlignment="1"/>
    <xf numFmtId="0" fontId="2" fillId="0" borderId="0" xfId="0" applyFont="1" applyAlignment="1">
      <alignment wrapText="1"/>
    </xf>
    <xf numFmtId="3" fontId="2" fillId="7" borderId="0" xfId="0" applyNumberFormat="1" applyFont="1" applyFill="1"/>
    <xf numFmtId="0" fontId="1" fillId="5" borderId="0" xfId="0" applyFont="1" applyFill="1" applyAlignment="1"/>
    <xf numFmtId="0" fontId="2" fillId="5" borderId="0" xfId="0" applyFont="1" applyFill="1"/>
    <xf numFmtId="164" fontId="1" fillId="4" borderId="0" xfId="0" applyNumberFormat="1" applyFont="1" applyFill="1" applyAlignment="1">
      <alignment wrapText="1"/>
    </xf>
    <xf numFmtId="0" fontId="5" fillId="0" borderId="0" xfId="0" applyFont="1"/>
    <xf numFmtId="164" fontId="1" fillId="0" borderId="0" xfId="0" applyNumberFormat="1" applyFont="1" applyAlignment="1">
      <alignment wrapText="1"/>
    </xf>
    <xf numFmtId="0" fontId="1" fillId="7" borderId="0" xfId="0" applyFont="1" applyFill="1" applyAlignment="1">
      <alignment horizontal="center" wrapText="1"/>
    </xf>
    <xf numFmtId="0" fontId="1" fillId="7" borderId="0" xfId="0" applyFont="1" applyFill="1" applyAlignment="1">
      <alignment horizontal="center" wrapText="1"/>
    </xf>
    <xf numFmtId="0" fontId="1" fillId="8" borderId="0" xfId="0" applyFont="1" applyFill="1" applyAlignment="1">
      <alignment horizontal="center"/>
    </xf>
    <xf numFmtId="3" fontId="2" fillId="8" borderId="0" xfId="0" applyNumberFormat="1" applyFont="1" applyFill="1" applyAlignment="1">
      <alignment horizontal="center"/>
    </xf>
    <xf numFmtId="164" fontId="2" fillId="8" borderId="0" xfId="0" applyNumberFormat="1" applyFont="1" applyFill="1" applyAlignment="1">
      <alignment horizontal="center"/>
    </xf>
    <xf numFmtId="0" fontId="2" fillId="7" borderId="0" xfId="0" applyFont="1" applyFill="1" applyAlignment="1">
      <alignment horizontal="center" wrapText="1"/>
    </xf>
    <xf numFmtId="0" fontId="1" fillId="9" borderId="0" xfId="0" applyFont="1" applyFill="1" applyAlignment="1">
      <alignment horizontal="center" wrapText="1"/>
    </xf>
    <xf numFmtId="3" fontId="2" fillId="8" borderId="0" xfId="0" applyNumberFormat="1" applyFont="1" applyFill="1" applyAlignment="1">
      <alignment horizontal="center"/>
    </xf>
    <xf numFmtId="164" fontId="2" fillId="7" borderId="0" xfId="0" applyNumberFormat="1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5" fillId="0" borderId="0" xfId="0" applyFont="1" applyAlignment="1">
      <alignment horizontal="right"/>
    </xf>
    <xf numFmtId="0" fontId="1" fillId="7" borderId="0" xfId="0" applyFont="1" applyFill="1" applyAlignment="1">
      <alignment horizontal="left" wrapText="1"/>
    </xf>
    <xf numFmtId="0" fontId="6" fillId="7" borderId="0" xfId="0" applyFont="1" applyFill="1" applyAlignment="1">
      <alignment horizontal="center" wrapText="1"/>
    </xf>
    <xf numFmtId="0" fontId="3" fillId="7" borderId="0" xfId="0" applyFont="1" applyFill="1" applyAlignment="1">
      <alignment horizontal="center" wrapText="1"/>
    </xf>
    <xf numFmtId="0" fontId="7" fillId="7" borderId="0" xfId="0" applyFont="1" applyFill="1" applyAlignment="1">
      <alignment horizontal="center" wrapText="1"/>
    </xf>
    <xf numFmtId="0" fontId="1" fillId="9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3" fontId="1" fillId="8" borderId="0" xfId="0" applyNumberFormat="1" applyFont="1" applyFill="1" applyAlignment="1">
      <alignment horizontal="center"/>
    </xf>
    <xf numFmtId="0" fontId="6" fillId="9" borderId="0" xfId="0" applyFont="1" applyFill="1" applyAlignment="1">
      <alignment horizontal="center"/>
    </xf>
    <xf numFmtId="3" fontId="8" fillId="0" borderId="0" xfId="0" applyNumberFormat="1" applyFont="1"/>
    <xf numFmtId="0" fontId="2" fillId="2" borderId="0" xfId="0" applyFont="1" applyFill="1" applyAlignment="1">
      <alignment horizontal="center" wrapText="1"/>
    </xf>
    <xf numFmtId="0" fontId="0" fillId="0" borderId="0" xfId="0" applyFont="1" applyAlignment="1"/>
    <xf numFmtId="0" fontId="2" fillId="3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1" fillId="3" borderId="0" xfId="0" applyFont="1" applyFill="1" applyAlignment="1">
      <alignment wrapText="1"/>
    </xf>
    <xf numFmtId="0" fontId="1" fillId="10" borderId="0" xfId="0" applyFont="1" applyFill="1" applyAlignment="1">
      <alignment horizontal="center"/>
    </xf>
    <xf numFmtId="0" fontId="1" fillId="3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1" fillId="7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W1002"/>
  <sheetViews>
    <sheetView tabSelected="1" workbookViewId="0"/>
  </sheetViews>
  <sheetFormatPr baseColWidth="10" defaultColWidth="12.6640625" defaultRowHeight="15.75" customHeight="1" x14ac:dyDescent="0.15"/>
  <cols>
    <col min="1" max="1" width="12.6640625" customWidth="1"/>
    <col min="2" max="2" width="11.83203125" customWidth="1"/>
    <col min="3" max="3" width="12.33203125" customWidth="1"/>
    <col min="9" max="9" width="1.6640625" customWidth="1"/>
  </cols>
  <sheetData>
    <row r="1" spans="1:23" ht="13" x14ac:dyDescent="0.15">
      <c r="A1" s="5"/>
      <c r="B1" s="52" t="s">
        <v>85</v>
      </c>
      <c r="C1" s="53"/>
      <c r="D1" s="53"/>
      <c r="E1" s="5"/>
      <c r="F1" s="54" t="s">
        <v>86</v>
      </c>
      <c r="G1" s="53"/>
      <c r="H1" s="53"/>
      <c r="I1" s="6"/>
      <c r="J1" s="55" t="s">
        <v>87</v>
      </c>
      <c r="K1" s="53"/>
      <c r="L1" s="53"/>
      <c r="M1" s="53"/>
      <c r="N1" s="5"/>
      <c r="O1" s="56" t="s">
        <v>88</v>
      </c>
      <c r="P1" s="53"/>
      <c r="Q1" s="5"/>
      <c r="R1" s="5"/>
      <c r="S1" s="5"/>
      <c r="T1" s="5"/>
      <c r="U1" s="5"/>
      <c r="V1" s="5"/>
      <c r="W1" s="5"/>
    </row>
    <row r="2" spans="1:23" ht="56" x14ac:dyDescent="0.15">
      <c r="A2" s="5">
        <f>'State Summary'!A1</f>
        <v>0</v>
      </c>
      <c r="B2" s="5" t="str">
        <f>'State Summary'!B1</f>
        <v>Registered voters</v>
      </c>
      <c r="C2" s="5" t="str">
        <f>'State Summary'!C1</f>
        <v>CTC-supportive RVs</v>
      </c>
      <c r="D2" s="5" t="str">
        <f>'State Summary'!D1</f>
        <v>CTC-supportive people of color RVs</v>
      </c>
      <c r="E2" s="5" t="str">
        <f>'State Summary'!H1</f>
        <v>Projected midterm voters</v>
      </c>
      <c r="F2" s="5" t="str">
        <f>'State Summary'!J1</f>
        <v>Turnout targets (Dem)</v>
      </c>
      <c r="G2" s="7" t="str">
        <f>'State Summary'!L1</f>
        <v>CTC turnout voters (Dem)</v>
      </c>
      <c r="H2" s="5"/>
      <c r="I2" s="8"/>
      <c r="J2" s="5" t="str">
        <f>'State Summary'!K1</f>
        <v>Persuasion targets</v>
      </c>
      <c r="K2" s="9" t="str">
        <f>'State Summary'!P1</f>
        <v>CTC persuasion targets</v>
      </c>
      <c r="L2" s="5" t="str">
        <f>'State Summary'!N1</f>
        <v>Tier 1 CTC persuasion targets</v>
      </c>
      <c r="M2" s="5" t="str">
        <f>'State Summary'!O1</f>
        <v>Tier 2 CTC persuasion targets</v>
      </c>
      <c r="N2" s="5"/>
      <c r="O2" s="5" t="str">
        <f>'State Summary'!R1</f>
        <v>GOP turnout targets</v>
      </c>
      <c r="P2" s="5" t="str">
        <f>'State Summary'!S1</f>
        <v>GOP CTC turnout voters</v>
      </c>
      <c r="Q2" s="5">
        <f>'State Summary'!U1</f>
        <v>0</v>
      </c>
      <c r="R2" s="5">
        <f>'State Summary'!V1</f>
        <v>0</v>
      </c>
      <c r="S2" s="5"/>
      <c r="T2" s="5"/>
      <c r="U2" s="5"/>
      <c r="V2" s="5"/>
      <c r="W2" s="5"/>
    </row>
    <row r="3" spans="1:23" ht="13" x14ac:dyDescent="0.15">
      <c r="A3" s="10" t="str">
        <f>'State Summary'!A2</f>
        <v>US</v>
      </c>
      <c r="B3" s="11">
        <f>'State Summary'!B2</f>
        <v>194824631</v>
      </c>
      <c r="C3" s="11">
        <f>'State Summary'!C2</f>
        <v>39378705</v>
      </c>
      <c r="D3" s="11">
        <f>'State Summary'!D2</f>
        <v>26659235.162500072</v>
      </c>
      <c r="E3" s="11">
        <f>'State Summary'!H2</f>
        <v>125213324</v>
      </c>
      <c r="F3" s="11">
        <f>'State Summary'!J2</f>
        <v>20553785</v>
      </c>
      <c r="G3" s="12">
        <f>'State Summary'!L2</f>
        <v>10321208</v>
      </c>
      <c r="I3" s="13"/>
      <c r="J3" s="11">
        <f>'State Summary'!K2</f>
        <v>15535063</v>
      </c>
      <c r="K3" s="14">
        <f>'State Summary'!P2</f>
        <v>4692435</v>
      </c>
      <c r="L3" s="11">
        <f>'State Summary'!N2</f>
        <v>582846</v>
      </c>
      <c r="M3" s="11">
        <f>'State Summary'!O2</f>
        <v>4109589</v>
      </c>
      <c r="O3" s="11">
        <f>'State Summary'!R2</f>
        <v>13424093</v>
      </c>
      <c r="P3" s="11">
        <f>'State Summary'!S2</f>
        <v>956960</v>
      </c>
    </row>
    <row r="4" spans="1:23" ht="56" x14ac:dyDescent="0.15">
      <c r="A4" s="3" t="s">
        <v>89</v>
      </c>
      <c r="C4" s="15" t="str">
        <f>ROUND(C3/B3*100,1)&amp;"% of RVs"</f>
        <v>20.2% of RVs</v>
      </c>
      <c r="D4" s="15" t="str">
        <f>ROUND(D3/B3*100,1)&amp;"% of RVs"</f>
        <v>13.7% of RVs</v>
      </c>
      <c r="G4" s="16" t="str">
        <f>ROUND(G3/F3*100,0)&amp;"% of Dem turnout voters"</f>
        <v>50% of Dem turnout voters</v>
      </c>
      <c r="H4" s="17"/>
      <c r="I4" s="13"/>
      <c r="K4" s="18" t="str">
        <f>ROUND(K3/J3*100,0)&amp;"% of swing voters are CTC targets"</f>
        <v>30% of swing voters are CTC targets</v>
      </c>
      <c r="L4" s="17" t="str">
        <f>ROUND(L3/J3*100,1)&amp;"% of Dem persuasion voters are Tier 1 CTC targets"</f>
        <v>3.8% of Dem persuasion voters are Tier 1 CTC targets</v>
      </c>
      <c r="M4" s="17" t="str">
        <f>ROUND(M3/J3*100,1)&amp;"% of Dem persuasion voters are Tier 2 CTC targets"</f>
        <v>26.5% of Dem persuasion voters are Tier 2 CTC targets</v>
      </c>
      <c r="N4" s="17"/>
      <c r="P4" s="17" t="str">
        <f>ROUND(P3/O3*100,1)&amp;"% of GOP turnout voters"</f>
        <v>7.1% of GOP turnout voters</v>
      </c>
    </row>
    <row r="5" spans="1:23" ht="56" x14ac:dyDescent="0.15">
      <c r="A5" s="3" t="s">
        <v>90</v>
      </c>
      <c r="C5" s="19" t="s">
        <v>91</v>
      </c>
      <c r="E5" s="20" t="s">
        <v>92</v>
      </c>
      <c r="F5" s="21" t="s">
        <v>93</v>
      </c>
      <c r="G5" s="22" t="s">
        <v>94</v>
      </c>
      <c r="H5" s="22"/>
      <c r="I5" s="23"/>
      <c r="J5" s="21" t="s">
        <v>95</v>
      </c>
      <c r="K5" s="22" t="s">
        <v>96</v>
      </c>
      <c r="L5" s="22" t="s">
        <v>97</v>
      </c>
      <c r="M5" s="22" t="s">
        <v>98</v>
      </c>
      <c r="N5" s="22"/>
      <c r="O5" s="22" t="s">
        <v>99</v>
      </c>
      <c r="P5" s="22" t="s">
        <v>100</v>
      </c>
    </row>
    <row r="6" spans="1:23" ht="13" x14ac:dyDescent="0.15">
      <c r="I6" s="13"/>
    </row>
    <row r="7" spans="1:23" ht="6.75" customHeight="1" x14ac:dyDescent="0.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ht="13" x14ac:dyDescent="0.15">
      <c r="E8" s="1" t="s">
        <v>101</v>
      </c>
      <c r="I8" s="24"/>
      <c r="J8" s="1" t="s">
        <v>102</v>
      </c>
    </row>
    <row r="9" spans="1:23" ht="13" x14ac:dyDescent="0.15">
      <c r="I9" s="13"/>
    </row>
    <row r="10" spans="1:23" ht="56" x14ac:dyDescent="0.15">
      <c r="E10" s="5" t="str">
        <f>'State Demo Crosstabs'!B3</f>
        <v>female_turnout_targets</v>
      </c>
      <c r="F10" s="5" t="str">
        <f>'State Demo Crosstabs'!C3</f>
        <v>black_turnout_targets</v>
      </c>
      <c r="G10" s="5" t="str">
        <f>'State Demo Crosstabs'!D3</f>
        <v>white_turnout_targets</v>
      </c>
      <c r="H10" s="5" t="str">
        <f>'State Demo Crosstabs'!E3</f>
        <v>hispanic_turnout_targets</v>
      </c>
      <c r="I10" s="8"/>
      <c r="J10" s="5" t="str">
        <f>'State Demo Crosstabs'!P3</f>
        <v>female_persuasion_ctc_targets</v>
      </c>
      <c r="K10" s="5" t="str">
        <f>'State Demo Crosstabs'!Q3</f>
        <v>black_persuasion_ctc_targets</v>
      </c>
      <c r="L10" s="5" t="str">
        <f>'State Demo Crosstabs'!R3</f>
        <v>white_persuasion_ctc_targets</v>
      </c>
      <c r="M10" s="5" t="str">
        <f>'State Demo Crosstabs'!S3</f>
        <v>hispanic_persuasion_ctc_targets</v>
      </c>
      <c r="N10" s="5" t="str">
        <f>'State Demo Crosstabs'!U3</f>
        <v>suburban_persuasion_ctc_targets</v>
      </c>
      <c r="O10" s="25" t="s">
        <v>103</v>
      </c>
    </row>
    <row r="11" spans="1:23" ht="13" x14ac:dyDescent="0.15">
      <c r="E11" s="11">
        <f>'State Demo Crosstabs'!B2</f>
        <v>11679549</v>
      </c>
      <c r="F11" s="11">
        <f>'State Demo Crosstabs'!C2</f>
        <v>5030178.5420999778</v>
      </c>
      <c r="G11" s="11">
        <f>'State Demo Crosstabs'!D2</f>
        <v>8947616.8030999936</v>
      </c>
      <c r="H11" s="11">
        <f>'State Demo Crosstabs'!E2</f>
        <v>4031294.1443999582</v>
      </c>
      <c r="I11" s="13"/>
      <c r="J11" s="26">
        <f>'State Demo Crosstabs'!P2</f>
        <v>2373544</v>
      </c>
      <c r="K11" s="26">
        <f>'State Demo Crosstabs'!Q2</f>
        <v>410070.42280000023</v>
      </c>
      <c r="L11" s="26">
        <f>'State Demo Crosstabs'!R2</f>
        <v>3249509.9212999959</v>
      </c>
      <c r="M11" s="26">
        <f>'State Demo Crosstabs'!S2</f>
        <v>492100.980700001</v>
      </c>
      <c r="N11" s="26">
        <f>'State Demo Crosstabs'!U2</f>
        <v>773077</v>
      </c>
      <c r="O11" s="11">
        <f>K11+M11</f>
        <v>902171.40350000118</v>
      </c>
    </row>
    <row r="12" spans="1:23" ht="28" x14ac:dyDescent="0.15">
      <c r="E12" s="5" t="str">
        <f>'State Demo Crosstabs'!F3</f>
        <v>female_turnout_ctc_targets</v>
      </c>
      <c r="F12" s="5" t="str">
        <f>'State Demo Crosstabs'!G3</f>
        <v>black_turnout_ctc_targets</v>
      </c>
      <c r="G12" s="5" t="str">
        <f>'State Demo Crosstabs'!H3</f>
        <v>white_turnout_ctc_targets</v>
      </c>
      <c r="H12" s="5" t="str">
        <f>'State Demo Crosstabs'!I3</f>
        <v>hispanic_turnout_ctc_targets</v>
      </c>
      <c r="I12" s="13"/>
    </row>
    <row r="13" spans="1:23" ht="13" x14ac:dyDescent="0.15">
      <c r="E13" s="11">
        <f>'State Demo Crosstabs'!F2</f>
        <v>5982175</v>
      </c>
      <c r="F13" s="11">
        <f>'State Demo Crosstabs'!G2</f>
        <v>3994187.3202000107</v>
      </c>
      <c r="G13" s="11">
        <f>'State Demo Crosstabs'!H2</f>
        <v>2685920.7374999998</v>
      </c>
      <c r="H13" s="11">
        <f>'State Demo Crosstabs'!I2</f>
        <v>2380807.0446999972</v>
      </c>
      <c r="I13" s="13"/>
    </row>
    <row r="14" spans="1:23" ht="13" x14ac:dyDescent="0.15">
      <c r="E14" s="57" t="s">
        <v>104</v>
      </c>
      <c r="F14" s="53"/>
      <c r="G14" s="53"/>
      <c r="H14" s="53"/>
      <c r="I14" s="24"/>
      <c r="J14" s="27" t="s">
        <v>105</v>
      </c>
      <c r="K14" s="28"/>
      <c r="L14" s="28"/>
      <c r="M14" s="28"/>
      <c r="N14" s="28"/>
      <c r="O14" s="28"/>
    </row>
    <row r="15" spans="1:23" ht="84" x14ac:dyDescent="0.15">
      <c r="E15" s="16" t="str">
        <f>ROUND(E13/E11*100,0)&amp;"% of female turnout targets"</f>
        <v>51% of female turnout targets</v>
      </c>
      <c r="F15" s="16" t="str">
        <f>ROUND(F13/F11*100,0)&amp;"% of Black turnout targets"</f>
        <v>79% of Black turnout targets</v>
      </c>
      <c r="G15" s="16" t="str">
        <f>ROUND(G13/G11*100,0)&amp;"% of white turnout targets"</f>
        <v>30% of white turnout targets</v>
      </c>
      <c r="H15" s="16" t="str">
        <f>ROUND(H13/H11*100,0)&amp;"% of Hispanic turnout targets"</f>
        <v>59% of Hispanic turnout targets</v>
      </c>
      <c r="I15" s="29"/>
      <c r="J15" s="18" t="str">
        <f>"Female voters are "&amp;ROUND(J11/$K$3*100,0)&amp;"% of all persuasion targets"</f>
        <v>Female voters are 51% of all persuasion targets</v>
      </c>
      <c r="K15" s="18" t="str">
        <f>"Black voters are "&amp;ROUND(K11/$K$3*100,0)&amp;"% of all persuasion targets"</f>
        <v>Black voters are 9% of all persuasion targets</v>
      </c>
      <c r="L15" s="18" t="str">
        <f>"White voters are "&amp;ROUND(L11/$K$3*100,0)&amp;"% of all persuasion targets"</f>
        <v>White voters are 69% of all persuasion targets</v>
      </c>
      <c r="M15" s="18" t="str">
        <f>"Hispanic voters are "&amp;ROUND(M11/$K$3*100,0)&amp;"% of all persuasion targets"</f>
        <v>Hispanic voters are 10% of all persuasion targets</v>
      </c>
      <c r="N15" s="18" t="str">
        <f>"Suburban voters are "&amp;ROUND(N11/$K$3*100,0)&amp;"% of all persuasion targets"</f>
        <v>Suburban voters are 16% of all persuasion targets</v>
      </c>
      <c r="O15" s="18" t="str">
        <f>"Black and Hispanic voters are "&amp;ROUND(O11/$K$3*100,0)&amp;"% of all persuasion targets"</f>
        <v>Black and Hispanic voters are 19% of all persuasion targets</v>
      </c>
    </row>
    <row r="16" spans="1:23" ht="42" x14ac:dyDescent="0.15">
      <c r="A16" s="5"/>
      <c r="I16" s="8"/>
      <c r="J16" s="5" t="str">
        <f>'State Demo Crosstabs'!T3</f>
        <v>suburban_female_persuasion_ctc_targets</v>
      </c>
      <c r="K16" s="5" t="str">
        <f>'State Demo Crosstabs'!W3</f>
        <v>poc_suburban_persuasion_ctc_targets</v>
      </c>
    </row>
    <row r="17" spans="1:15" ht="13" x14ac:dyDescent="0.15">
      <c r="I17" s="13"/>
      <c r="J17" s="11">
        <f>'State Demo Crosstabs'!T2</f>
        <v>487852</v>
      </c>
      <c r="K17" s="11">
        <f>'State Demo Crosstabs'!W2</f>
        <v>175417.05779999998</v>
      </c>
      <c r="O17" s="30"/>
    </row>
    <row r="18" spans="1:15" ht="70" x14ac:dyDescent="0.15">
      <c r="A18" s="31"/>
      <c r="I18" s="29"/>
      <c r="J18" s="18" t="str">
        <f>ROUND(J17/J11*100,0)&amp;"% of these female persuasion targets are in the suburbs"</f>
        <v>21% of these female persuasion targets are in the suburbs</v>
      </c>
      <c r="K18" s="18" t="str">
        <f>ROUND(K17/O11*100,0)&amp;"% of people of color persuasion targets are in the suburbs"</f>
        <v>19% of people of color persuasion targets are in the suburbs</v>
      </c>
    </row>
    <row r="19" spans="1:15" ht="13" x14ac:dyDescent="0.15">
      <c r="I19" s="13"/>
      <c r="K19" s="3" t="s">
        <v>106</v>
      </c>
    </row>
    <row r="20" spans="1:15" ht="13" x14ac:dyDescent="0.15">
      <c r="I20" s="13"/>
    </row>
    <row r="21" spans="1:15" ht="13" x14ac:dyDescent="0.15">
      <c r="I21" s="13"/>
    </row>
    <row r="22" spans="1:15" ht="13" x14ac:dyDescent="0.15">
      <c r="I22" s="13"/>
    </row>
    <row r="23" spans="1:15" ht="13" x14ac:dyDescent="0.15">
      <c r="I23" s="13"/>
    </row>
    <row r="24" spans="1:15" ht="13" x14ac:dyDescent="0.15">
      <c r="I24" s="13"/>
    </row>
    <row r="25" spans="1:15" ht="13" x14ac:dyDescent="0.15">
      <c r="I25" s="13"/>
    </row>
    <row r="26" spans="1:15" ht="13" x14ac:dyDescent="0.15">
      <c r="I26" s="13"/>
    </row>
    <row r="27" spans="1:15" ht="13" x14ac:dyDescent="0.15">
      <c r="I27" s="13"/>
    </row>
    <row r="28" spans="1:15" ht="13" x14ac:dyDescent="0.15">
      <c r="I28" s="13"/>
    </row>
    <row r="29" spans="1:15" ht="13" x14ac:dyDescent="0.15">
      <c r="I29" s="13"/>
    </row>
    <row r="30" spans="1:15" ht="13" x14ac:dyDescent="0.15">
      <c r="I30" s="13"/>
    </row>
    <row r="31" spans="1:15" ht="13" x14ac:dyDescent="0.15">
      <c r="I31" s="13"/>
    </row>
    <row r="32" spans="1:15" ht="13" x14ac:dyDescent="0.15">
      <c r="I32" s="13"/>
    </row>
    <row r="33" spans="9:9" ht="13" x14ac:dyDescent="0.15">
      <c r="I33" s="13"/>
    </row>
    <row r="34" spans="9:9" ht="13" x14ac:dyDescent="0.15">
      <c r="I34" s="13"/>
    </row>
    <row r="35" spans="9:9" ht="13" x14ac:dyDescent="0.15">
      <c r="I35" s="13"/>
    </row>
    <row r="36" spans="9:9" ht="13" x14ac:dyDescent="0.15">
      <c r="I36" s="13"/>
    </row>
    <row r="37" spans="9:9" ht="13" x14ac:dyDescent="0.15">
      <c r="I37" s="13"/>
    </row>
    <row r="38" spans="9:9" ht="13" x14ac:dyDescent="0.15">
      <c r="I38" s="13"/>
    </row>
    <row r="39" spans="9:9" ht="13" x14ac:dyDescent="0.15">
      <c r="I39" s="13"/>
    </row>
    <row r="40" spans="9:9" ht="13" x14ac:dyDescent="0.15">
      <c r="I40" s="13"/>
    </row>
    <row r="41" spans="9:9" ht="13" x14ac:dyDescent="0.15">
      <c r="I41" s="13"/>
    </row>
    <row r="42" spans="9:9" ht="13" x14ac:dyDescent="0.15">
      <c r="I42" s="13"/>
    </row>
    <row r="43" spans="9:9" ht="13" x14ac:dyDescent="0.15">
      <c r="I43" s="13"/>
    </row>
    <row r="44" spans="9:9" ht="13" x14ac:dyDescent="0.15">
      <c r="I44" s="13"/>
    </row>
    <row r="45" spans="9:9" ht="13" x14ac:dyDescent="0.15">
      <c r="I45" s="13"/>
    </row>
    <row r="46" spans="9:9" ht="13" x14ac:dyDescent="0.15">
      <c r="I46" s="13"/>
    </row>
    <row r="47" spans="9:9" ht="13" x14ac:dyDescent="0.15">
      <c r="I47" s="13"/>
    </row>
    <row r="48" spans="9:9" ht="13" x14ac:dyDescent="0.15">
      <c r="I48" s="13"/>
    </row>
    <row r="49" spans="9:9" ht="13" x14ac:dyDescent="0.15">
      <c r="I49" s="13"/>
    </row>
    <row r="50" spans="9:9" ht="13" x14ac:dyDescent="0.15">
      <c r="I50" s="13"/>
    </row>
    <row r="51" spans="9:9" ht="13" x14ac:dyDescent="0.15">
      <c r="I51" s="13"/>
    </row>
    <row r="52" spans="9:9" ht="13" x14ac:dyDescent="0.15">
      <c r="I52" s="13"/>
    </row>
    <row r="53" spans="9:9" ht="13" x14ac:dyDescent="0.15">
      <c r="I53" s="13"/>
    </row>
    <row r="54" spans="9:9" ht="13" x14ac:dyDescent="0.15">
      <c r="I54" s="13"/>
    </row>
    <row r="55" spans="9:9" ht="13" x14ac:dyDescent="0.15">
      <c r="I55" s="13"/>
    </row>
    <row r="56" spans="9:9" ht="13" x14ac:dyDescent="0.15">
      <c r="I56" s="13"/>
    </row>
    <row r="57" spans="9:9" ht="13" x14ac:dyDescent="0.15">
      <c r="I57" s="13"/>
    </row>
    <row r="58" spans="9:9" ht="13" x14ac:dyDescent="0.15">
      <c r="I58" s="13"/>
    </row>
    <row r="59" spans="9:9" ht="13" x14ac:dyDescent="0.15">
      <c r="I59" s="13"/>
    </row>
    <row r="60" spans="9:9" ht="13" x14ac:dyDescent="0.15">
      <c r="I60" s="13"/>
    </row>
    <row r="61" spans="9:9" ht="13" x14ac:dyDescent="0.15">
      <c r="I61" s="13"/>
    </row>
    <row r="62" spans="9:9" ht="13" x14ac:dyDescent="0.15">
      <c r="I62" s="13"/>
    </row>
    <row r="63" spans="9:9" ht="13" x14ac:dyDescent="0.15">
      <c r="I63" s="13"/>
    </row>
    <row r="64" spans="9:9" ht="13" x14ac:dyDescent="0.15">
      <c r="I64" s="13"/>
    </row>
    <row r="65" spans="9:9" ht="13" x14ac:dyDescent="0.15">
      <c r="I65" s="13"/>
    </row>
    <row r="66" spans="9:9" ht="13" x14ac:dyDescent="0.15">
      <c r="I66" s="13"/>
    </row>
    <row r="67" spans="9:9" ht="13" x14ac:dyDescent="0.15">
      <c r="I67" s="13"/>
    </row>
    <row r="68" spans="9:9" ht="13" x14ac:dyDescent="0.15">
      <c r="I68" s="13"/>
    </row>
    <row r="69" spans="9:9" ht="13" x14ac:dyDescent="0.15">
      <c r="I69" s="13"/>
    </row>
    <row r="70" spans="9:9" ht="13" x14ac:dyDescent="0.15">
      <c r="I70" s="13"/>
    </row>
    <row r="71" spans="9:9" ht="13" x14ac:dyDescent="0.15">
      <c r="I71" s="13"/>
    </row>
    <row r="72" spans="9:9" ht="13" x14ac:dyDescent="0.15">
      <c r="I72" s="13"/>
    </row>
    <row r="73" spans="9:9" ht="13" x14ac:dyDescent="0.15">
      <c r="I73" s="13"/>
    </row>
    <row r="74" spans="9:9" ht="13" x14ac:dyDescent="0.15">
      <c r="I74" s="13"/>
    </row>
    <row r="75" spans="9:9" ht="13" x14ac:dyDescent="0.15">
      <c r="I75" s="13"/>
    </row>
    <row r="76" spans="9:9" ht="13" x14ac:dyDescent="0.15">
      <c r="I76" s="13"/>
    </row>
    <row r="77" spans="9:9" ht="13" x14ac:dyDescent="0.15">
      <c r="I77" s="13"/>
    </row>
    <row r="78" spans="9:9" ht="13" x14ac:dyDescent="0.15">
      <c r="I78" s="13"/>
    </row>
    <row r="79" spans="9:9" ht="13" x14ac:dyDescent="0.15">
      <c r="I79" s="13"/>
    </row>
    <row r="80" spans="9:9" ht="13" x14ac:dyDescent="0.15">
      <c r="I80" s="13"/>
    </row>
    <row r="81" spans="9:9" ht="13" x14ac:dyDescent="0.15">
      <c r="I81" s="13"/>
    </row>
    <row r="82" spans="9:9" ht="13" x14ac:dyDescent="0.15">
      <c r="I82" s="13"/>
    </row>
    <row r="83" spans="9:9" ht="13" x14ac:dyDescent="0.15">
      <c r="I83" s="13"/>
    </row>
    <row r="84" spans="9:9" ht="13" x14ac:dyDescent="0.15">
      <c r="I84" s="13"/>
    </row>
    <row r="85" spans="9:9" ht="13" x14ac:dyDescent="0.15">
      <c r="I85" s="13"/>
    </row>
    <row r="86" spans="9:9" ht="13" x14ac:dyDescent="0.15">
      <c r="I86" s="13"/>
    </row>
    <row r="87" spans="9:9" ht="13" x14ac:dyDescent="0.15">
      <c r="I87" s="13"/>
    </row>
    <row r="88" spans="9:9" ht="13" x14ac:dyDescent="0.15">
      <c r="I88" s="13"/>
    </row>
    <row r="89" spans="9:9" ht="13" x14ac:dyDescent="0.15">
      <c r="I89" s="13"/>
    </row>
    <row r="90" spans="9:9" ht="13" x14ac:dyDescent="0.15">
      <c r="I90" s="13"/>
    </row>
    <row r="91" spans="9:9" ht="13" x14ac:dyDescent="0.15">
      <c r="I91" s="13"/>
    </row>
    <row r="92" spans="9:9" ht="13" x14ac:dyDescent="0.15">
      <c r="I92" s="13"/>
    </row>
    <row r="93" spans="9:9" ht="13" x14ac:dyDescent="0.15">
      <c r="I93" s="13"/>
    </row>
    <row r="94" spans="9:9" ht="13" x14ac:dyDescent="0.15">
      <c r="I94" s="13"/>
    </row>
    <row r="95" spans="9:9" ht="13" x14ac:dyDescent="0.15">
      <c r="I95" s="13"/>
    </row>
    <row r="96" spans="9:9" ht="13" x14ac:dyDescent="0.15">
      <c r="I96" s="13"/>
    </row>
    <row r="97" spans="9:9" ht="13" x14ac:dyDescent="0.15">
      <c r="I97" s="13"/>
    </row>
    <row r="98" spans="9:9" ht="13" x14ac:dyDescent="0.15">
      <c r="I98" s="13"/>
    </row>
    <row r="99" spans="9:9" ht="13" x14ac:dyDescent="0.15">
      <c r="I99" s="13"/>
    </row>
    <row r="100" spans="9:9" ht="13" x14ac:dyDescent="0.15">
      <c r="I100" s="13"/>
    </row>
    <row r="101" spans="9:9" ht="13" x14ac:dyDescent="0.15">
      <c r="I101" s="13"/>
    </row>
    <row r="102" spans="9:9" ht="13" x14ac:dyDescent="0.15">
      <c r="I102" s="13"/>
    </row>
    <row r="103" spans="9:9" ht="13" x14ac:dyDescent="0.15">
      <c r="I103" s="13"/>
    </row>
    <row r="104" spans="9:9" ht="13" x14ac:dyDescent="0.15">
      <c r="I104" s="13"/>
    </row>
    <row r="105" spans="9:9" ht="13" x14ac:dyDescent="0.15">
      <c r="I105" s="13"/>
    </row>
    <row r="106" spans="9:9" ht="13" x14ac:dyDescent="0.15">
      <c r="I106" s="13"/>
    </row>
    <row r="107" spans="9:9" ht="13" x14ac:dyDescent="0.15">
      <c r="I107" s="13"/>
    </row>
    <row r="108" spans="9:9" ht="13" x14ac:dyDescent="0.15">
      <c r="I108" s="13"/>
    </row>
    <row r="109" spans="9:9" ht="13" x14ac:dyDescent="0.15">
      <c r="I109" s="13"/>
    </row>
    <row r="110" spans="9:9" ht="13" x14ac:dyDescent="0.15">
      <c r="I110" s="13"/>
    </row>
    <row r="111" spans="9:9" ht="13" x14ac:dyDescent="0.15">
      <c r="I111" s="13"/>
    </row>
    <row r="112" spans="9:9" ht="13" x14ac:dyDescent="0.15">
      <c r="I112" s="13"/>
    </row>
    <row r="113" spans="9:9" ht="13" x14ac:dyDescent="0.15">
      <c r="I113" s="13"/>
    </row>
    <row r="114" spans="9:9" ht="13" x14ac:dyDescent="0.15">
      <c r="I114" s="13"/>
    </row>
    <row r="115" spans="9:9" ht="13" x14ac:dyDescent="0.15">
      <c r="I115" s="13"/>
    </row>
    <row r="116" spans="9:9" ht="13" x14ac:dyDescent="0.15">
      <c r="I116" s="13"/>
    </row>
    <row r="117" spans="9:9" ht="13" x14ac:dyDescent="0.15">
      <c r="I117" s="13"/>
    </row>
    <row r="118" spans="9:9" ht="13" x14ac:dyDescent="0.15">
      <c r="I118" s="13"/>
    </row>
    <row r="119" spans="9:9" ht="13" x14ac:dyDescent="0.15">
      <c r="I119" s="13"/>
    </row>
    <row r="120" spans="9:9" ht="13" x14ac:dyDescent="0.15">
      <c r="I120" s="13"/>
    </row>
    <row r="121" spans="9:9" ht="13" x14ac:dyDescent="0.15">
      <c r="I121" s="13"/>
    </row>
    <row r="122" spans="9:9" ht="13" x14ac:dyDescent="0.15">
      <c r="I122" s="13"/>
    </row>
    <row r="123" spans="9:9" ht="13" x14ac:dyDescent="0.15">
      <c r="I123" s="13"/>
    </row>
    <row r="124" spans="9:9" ht="13" x14ac:dyDescent="0.15">
      <c r="I124" s="13"/>
    </row>
    <row r="125" spans="9:9" ht="13" x14ac:dyDescent="0.15">
      <c r="I125" s="13"/>
    </row>
    <row r="126" spans="9:9" ht="13" x14ac:dyDescent="0.15">
      <c r="I126" s="13"/>
    </row>
    <row r="127" spans="9:9" ht="13" x14ac:dyDescent="0.15">
      <c r="I127" s="13"/>
    </row>
    <row r="128" spans="9:9" ht="13" x14ac:dyDescent="0.15">
      <c r="I128" s="13"/>
    </row>
    <row r="129" spans="9:9" ht="13" x14ac:dyDescent="0.15">
      <c r="I129" s="13"/>
    </row>
    <row r="130" spans="9:9" ht="13" x14ac:dyDescent="0.15">
      <c r="I130" s="13"/>
    </row>
    <row r="131" spans="9:9" ht="13" x14ac:dyDescent="0.15">
      <c r="I131" s="13"/>
    </row>
    <row r="132" spans="9:9" ht="13" x14ac:dyDescent="0.15">
      <c r="I132" s="13"/>
    </row>
    <row r="133" spans="9:9" ht="13" x14ac:dyDescent="0.15">
      <c r="I133" s="13"/>
    </row>
    <row r="134" spans="9:9" ht="13" x14ac:dyDescent="0.15">
      <c r="I134" s="13"/>
    </row>
    <row r="135" spans="9:9" ht="13" x14ac:dyDescent="0.15">
      <c r="I135" s="13"/>
    </row>
    <row r="136" spans="9:9" ht="13" x14ac:dyDescent="0.15">
      <c r="I136" s="13"/>
    </row>
    <row r="137" spans="9:9" ht="13" x14ac:dyDescent="0.15">
      <c r="I137" s="13"/>
    </row>
    <row r="138" spans="9:9" ht="13" x14ac:dyDescent="0.15">
      <c r="I138" s="13"/>
    </row>
    <row r="139" spans="9:9" ht="13" x14ac:dyDescent="0.15">
      <c r="I139" s="13"/>
    </row>
    <row r="140" spans="9:9" ht="13" x14ac:dyDescent="0.15">
      <c r="I140" s="13"/>
    </row>
    <row r="141" spans="9:9" ht="13" x14ac:dyDescent="0.15">
      <c r="I141" s="13"/>
    </row>
    <row r="142" spans="9:9" ht="13" x14ac:dyDescent="0.15">
      <c r="I142" s="13"/>
    </row>
    <row r="143" spans="9:9" ht="13" x14ac:dyDescent="0.15">
      <c r="I143" s="13"/>
    </row>
    <row r="144" spans="9:9" ht="13" x14ac:dyDescent="0.15">
      <c r="I144" s="13"/>
    </row>
    <row r="145" spans="9:9" ht="13" x14ac:dyDescent="0.15">
      <c r="I145" s="13"/>
    </row>
    <row r="146" spans="9:9" ht="13" x14ac:dyDescent="0.15">
      <c r="I146" s="13"/>
    </row>
    <row r="147" spans="9:9" ht="13" x14ac:dyDescent="0.15">
      <c r="I147" s="13"/>
    </row>
    <row r="148" spans="9:9" ht="13" x14ac:dyDescent="0.15">
      <c r="I148" s="13"/>
    </row>
    <row r="149" spans="9:9" ht="13" x14ac:dyDescent="0.15">
      <c r="I149" s="13"/>
    </row>
    <row r="150" spans="9:9" ht="13" x14ac:dyDescent="0.15">
      <c r="I150" s="13"/>
    </row>
    <row r="151" spans="9:9" ht="13" x14ac:dyDescent="0.15">
      <c r="I151" s="13"/>
    </row>
    <row r="152" spans="9:9" ht="13" x14ac:dyDescent="0.15">
      <c r="I152" s="13"/>
    </row>
    <row r="153" spans="9:9" ht="13" x14ac:dyDescent="0.15">
      <c r="I153" s="13"/>
    </row>
    <row r="154" spans="9:9" ht="13" x14ac:dyDescent="0.15">
      <c r="I154" s="13"/>
    </row>
    <row r="155" spans="9:9" ht="13" x14ac:dyDescent="0.15">
      <c r="I155" s="13"/>
    </row>
    <row r="156" spans="9:9" ht="13" x14ac:dyDescent="0.15">
      <c r="I156" s="13"/>
    </row>
    <row r="157" spans="9:9" ht="13" x14ac:dyDescent="0.15">
      <c r="I157" s="13"/>
    </row>
    <row r="158" spans="9:9" ht="13" x14ac:dyDescent="0.15">
      <c r="I158" s="13"/>
    </row>
    <row r="159" spans="9:9" ht="13" x14ac:dyDescent="0.15">
      <c r="I159" s="13"/>
    </row>
    <row r="160" spans="9:9" ht="13" x14ac:dyDescent="0.15">
      <c r="I160" s="13"/>
    </row>
    <row r="161" spans="9:9" ht="13" x14ac:dyDescent="0.15">
      <c r="I161" s="13"/>
    </row>
    <row r="162" spans="9:9" ht="13" x14ac:dyDescent="0.15">
      <c r="I162" s="13"/>
    </row>
    <row r="163" spans="9:9" ht="13" x14ac:dyDescent="0.15">
      <c r="I163" s="13"/>
    </row>
    <row r="164" spans="9:9" ht="13" x14ac:dyDescent="0.15">
      <c r="I164" s="13"/>
    </row>
    <row r="165" spans="9:9" ht="13" x14ac:dyDescent="0.15">
      <c r="I165" s="13"/>
    </row>
    <row r="166" spans="9:9" ht="13" x14ac:dyDescent="0.15">
      <c r="I166" s="13"/>
    </row>
    <row r="167" spans="9:9" ht="13" x14ac:dyDescent="0.15">
      <c r="I167" s="13"/>
    </row>
    <row r="168" spans="9:9" ht="13" x14ac:dyDescent="0.15">
      <c r="I168" s="13"/>
    </row>
    <row r="169" spans="9:9" ht="13" x14ac:dyDescent="0.15">
      <c r="I169" s="13"/>
    </row>
    <row r="170" spans="9:9" ht="13" x14ac:dyDescent="0.15">
      <c r="I170" s="13"/>
    </row>
    <row r="171" spans="9:9" ht="13" x14ac:dyDescent="0.15">
      <c r="I171" s="13"/>
    </row>
    <row r="172" spans="9:9" ht="13" x14ac:dyDescent="0.15">
      <c r="I172" s="13"/>
    </row>
    <row r="173" spans="9:9" ht="13" x14ac:dyDescent="0.15">
      <c r="I173" s="13"/>
    </row>
    <row r="174" spans="9:9" ht="13" x14ac:dyDescent="0.15">
      <c r="I174" s="13"/>
    </row>
    <row r="175" spans="9:9" ht="13" x14ac:dyDescent="0.15">
      <c r="I175" s="13"/>
    </row>
    <row r="176" spans="9:9" ht="13" x14ac:dyDescent="0.15">
      <c r="I176" s="13"/>
    </row>
    <row r="177" spans="9:9" ht="13" x14ac:dyDescent="0.15">
      <c r="I177" s="13"/>
    </row>
    <row r="178" spans="9:9" ht="13" x14ac:dyDescent="0.15">
      <c r="I178" s="13"/>
    </row>
    <row r="179" spans="9:9" ht="13" x14ac:dyDescent="0.15">
      <c r="I179" s="13"/>
    </row>
    <row r="180" spans="9:9" ht="13" x14ac:dyDescent="0.15">
      <c r="I180" s="13"/>
    </row>
    <row r="181" spans="9:9" ht="13" x14ac:dyDescent="0.15">
      <c r="I181" s="13"/>
    </row>
    <row r="182" spans="9:9" ht="13" x14ac:dyDescent="0.15">
      <c r="I182" s="13"/>
    </row>
    <row r="183" spans="9:9" ht="13" x14ac:dyDescent="0.15">
      <c r="I183" s="13"/>
    </row>
    <row r="184" spans="9:9" ht="13" x14ac:dyDescent="0.15">
      <c r="I184" s="13"/>
    </row>
    <row r="185" spans="9:9" ht="13" x14ac:dyDescent="0.15">
      <c r="I185" s="13"/>
    </row>
    <row r="186" spans="9:9" ht="13" x14ac:dyDescent="0.15">
      <c r="I186" s="13"/>
    </row>
    <row r="187" spans="9:9" ht="13" x14ac:dyDescent="0.15">
      <c r="I187" s="13"/>
    </row>
    <row r="188" spans="9:9" ht="13" x14ac:dyDescent="0.15">
      <c r="I188" s="13"/>
    </row>
    <row r="189" spans="9:9" ht="13" x14ac:dyDescent="0.15">
      <c r="I189" s="13"/>
    </row>
    <row r="190" spans="9:9" ht="13" x14ac:dyDescent="0.15">
      <c r="I190" s="13"/>
    </row>
    <row r="191" spans="9:9" ht="13" x14ac:dyDescent="0.15">
      <c r="I191" s="13"/>
    </row>
    <row r="192" spans="9:9" ht="13" x14ac:dyDescent="0.15">
      <c r="I192" s="13"/>
    </row>
    <row r="193" spans="9:9" ht="13" x14ac:dyDescent="0.15">
      <c r="I193" s="13"/>
    </row>
    <row r="194" spans="9:9" ht="13" x14ac:dyDescent="0.15">
      <c r="I194" s="13"/>
    </row>
    <row r="195" spans="9:9" ht="13" x14ac:dyDescent="0.15">
      <c r="I195" s="13"/>
    </row>
    <row r="196" spans="9:9" ht="13" x14ac:dyDescent="0.15">
      <c r="I196" s="13"/>
    </row>
    <row r="197" spans="9:9" ht="13" x14ac:dyDescent="0.15">
      <c r="I197" s="13"/>
    </row>
    <row r="198" spans="9:9" ht="13" x14ac:dyDescent="0.15">
      <c r="I198" s="13"/>
    </row>
    <row r="199" spans="9:9" ht="13" x14ac:dyDescent="0.15">
      <c r="I199" s="13"/>
    </row>
    <row r="200" spans="9:9" ht="13" x14ac:dyDescent="0.15">
      <c r="I200" s="13"/>
    </row>
    <row r="201" spans="9:9" ht="13" x14ac:dyDescent="0.15">
      <c r="I201" s="13"/>
    </row>
    <row r="202" spans="9:9" ht="13" x14ac:dyDescent="0.15">
      <c r="I202" s="13"/>
    </row>
    <row r="203" spans="9:9" ht="13" x14ac:dyDescent="0.15">
      <c r="I203" s="13"/>
    </row>
    <row r="204" spans="9:9" ht="13" x14ac:dyDescent="0.15">
      <c r="I204" s="13"/>
    </row>
    <row r="205" spans="9:9" ht="13" x14ac:dyDescent="0.15">
      <c r="I205" s="13"/>
    </row>
    <row r="206" spans="9:9" ht="13" x14ac:dyDescent="0.15">
      <c r="I206" s="13"/>
    </row>
    <row r="207" spans="9:9" ht="13" x14ac:dyDescent="0.15">
      <c r="I207" s="13"/>
    </row>
    <row r="208" spans="9:9" ht="13" x14ac:dyDescent="0.15">
      <c r="I208" s="13"/>
    </row>
    <row r="209" spans="9:9" ht="13" x14ac:dyDescent="0.15">
      <c r="I209" s="13"/>
    </row>
    <row r="210" spans="9:9" ht="13" x14ac:dyDescent="0.15">
      <c r="I210" s="13"/>
    </row>
    <row r="211" spans="9:9" ht="13" x14ac:dyDescent="0.15">
      <c r="I211" s="13"/>
    </row>
    <row r="212" spans="9:9" ht="13" x14ac:dyDescent="0.15">
      <c r="I212" s="13"/>
    </row>
    <row r="213" spans="9:9" ht="13" x14ac:dyDescent="0.15">
      <c r="I213" s="13"/>
    </row>
    <row r="214" spans="9:9" ht="13" x14ac:dyDescent="0.15">
      <c r="I214" s="13"/>
    </row>
    <row r="215" spans="9:9" ht="13" x14ac:dyDescent="0.15">
      <c r="I215" s="13"/>
    </row>
    <row r="216" spans="9:9" ht="13" x14ac:dyDescent="0.15">
      <c r="I216" s="13"/>
    </row>
    <row r="217" spans="9:9" ht="13" x14ac:dyDescent="0.15">
      <c r="I217" s="13"/>
    </row>
    <row r="218" spans="9:9" ht="13" x14ac:dyDescent="0.15">
      <c r="I218" s="13"/>
    </row>
    <row r="219" spans="9:9" ht="13" x14ac:dyDescent="0.15">
      <c r="I219" s="13"/>
    </row>
    <row r="220" spans="9:9" ht="13" x14ac:dyDescent="0.15">
      <c r="I220" s="13"/>
    </row>
    <row r="221" spans="9:9" ht="13" x14ac:dyDescent="0.15">
      <c r="I221" s="13"/>
    </row>
    <row r="222" spans="9:9" ht="13" x14ac:dyDescent="0.15">
      <c r="I222" s="13"/>
    </row>
    <row r="223" spans="9:9" ht="13" x14ac:dyDescent="0.15">
      <c r="I223" s="13"/>
    </row>
    <row r="224" spans="9:9" ht="13" x14ac:dyDescent="0.15">
      <c r="I224" s="13"/>
    </row>
    <row r="225" spans="9:9" ht="13" x14ac:dyDescent="0.15">
      <c r="I225" s="13"/>
    </row>
    <row r="226" spans="9:9" ht="13" x14ac:dyDescent="0.15">
      <c r="I226" s="13"/>
    </row>
    <row r="227" spans="9:9" ht="13" x14ac:dyDescent="0.15">
      <c r="I227" s="13"/>
    </row>
    <row r="228" spans="9:9" ht="13" x14ac:dyDescent="0.15">
      <c r="I228" s="13"/>
    </row>
    <row r="229" spans="9:9" ht="13" x14ac:dyDescent="0.15">
      <c r="I229" s="13"/>
    </row>
    <row r="230" spans="9:9" ht="13" x14ac:dyDescent="0.15">
      <c r="I230" s="13"/>
    </row>
    <row r="231" spans="9:9" ht="13" x14ac:dyDescent="0.15">
      <c r="I231" s="13"/>
    </row>
    <row r="232" spans="9:9" ht="13" x14ac:dyDescent="0.15">
      <c r="I232" s="13"/>
    </row>
    <row r="233" spans="9:9" ht="13" x14ac:dyDescent="0.15">
      <c r="I233" s="13"/>
    </row>
    <row r="234" spans="9:9" ht="13" x14ac:dyDescent="0.15">
      <c r="I234" s="13"/>
    </row>
    <row r="235" spans="9:9" ht="13" x14ac:dyDescent="0.15">
      <c r="I235" s="13"/>
    </row>
    <row r="236" spans="9:9" ht="13" x14ac:dyDescent="0.15">
      <c r="I236" s="13"/>
    </row>
    <row r="237" spans="9:9" ht="13" x14ac:dyDescent="0.15">
      <c r="I237" s="13"/>
    </row>
    <row r="238" spans="9:9" ht="13" x14ac:dyDescent="0.15">
      <c r="I238" s="13"/>
    </row>
    <row r="239" spans="9:9" ht="13" x14ac:dyDescent="0.15">
      <c r="I239" s="13"/>
    </row>
    <row r="240" spans="9:9" ht="13" x14ac:dyDescent="0.15">
      <c r="I240" s="13"/>
    </row>
    <row r="241" spans="9:9" ht="13" x14ac:dyDescent="0.15">
      <c r="I241" s="13"/>
    </row>
    <row r="242" spans="9:9" ht="13" x14ac:dyDescent="0.15">
      <c r="I242" s="13"/>
    </row>
    <row r="243" spans="9:9" ht="13" x14ac:dyDescent="0.15">
      <c r="I243" s="13"/>
    </row>
    <row r="244" spans="9:9" ht="13" x14ac:dyDescent="0.15">
      <c r="I244" s="13"/>
    </row>
    <row r="245" spans="9:9" ht="13" x14ac:dyDescent="0.15">
      <c r="I245" s="13"/>
    </row>
    <row r="246" spans="9:9" ht="13" x14ac:dyDescent="0.15">
      <c r="I246" s="13"/>
    </row>
    <row r="247" spans="9:9" ht="13" x14ac:dyDescent="0.15">
      <c r="I247" s="13"/>
    </row>
    <row r="248" spans="9:9" ht="13" x14ac:dyDescent="0.15">
      <c r="I248" s="13"/>
    </row>
    <row r="249" spans="9:9" ht="13" x14ac:dyDescent="0.15">
      <c r="I249" s="13"/>
    </row>
    <row r="250" spans="9:9" ht="13" x14ac:dyDescent="0.15">
      <c r="I250" s="13"/>
    </row>
    <row r="251" spans="9:9" ht="13" x14ac:dyDescent="0.15">
      <c r="I251" s="13"/>
    </row>
    <row r="252" spans="9:9" ht="13" x14ac:dyDescent="0.15">
      <c r="I252" s="13"/>
    </row>
    <row r="253" spans="9:9" ht="13" x14ac:dyDescent="0.15">
      <c r="I253" s="13"/>
    </row>
    <row r="254" spans="9:9" ht="13" x14ac:dyDescent="0.15">
      <c r="I254" s="13"/>
    </row>
    <row r="255" spans="9:9" ht="13" x14ac:dyDescent="0.15">
      <c r="I255" s="13"/>
    </row>
    <row r="256" spans="9:9" ht="13" x14ac:dyDescent="0.15">
      <c r="I256" s="13"/>
    </row>
    <row r="257" spans="9:9" ht="13" x14ac:dyDescent="0.15">
      <c r="I257" s="13"/>
    </row>
    <row r="258" spans="9:9" ht="13" x14ac:dyDescent="0.15">
      <c r="I258" s="13"/>
    </row>
    <row r="259" spans="9:9" ht="13" x14ac:dyDescent="0.15">
      <c r="I259" s="13"/>
    </row>
    <row r="260" spans="9:9" ht="13" x14ac:dyDescent="0.15">
      <c r="I260" s="13"/>
    </row>
    <row r="261" spans="9:9" ht="13" x14ac:dyDescent="0.15">
      <c r="I261" s="13"/>
    </row>
    <row r="262" spans="9:9" ht="13" x14ac:dyDescent="0.15">
      <c r="I262" s="13"/>
    </row>
    <row r="263" spans="9:9" ht="13" x14ac:dyDescent="0.15">
      <c r="I263" s="13"/>
    </row>
    <row r="264" spans="9:9" ht="13" x14ac:dyDescent="0.15">
      <c r="I264" s="13"/>
    </row>
    <row r="265" spans="9:9" ht="13" x14ac:dyDescent="0.15">
      <c r="I265" s="13"/>
    </row>
    <row r="266" spans="9:9" ht="13" x14ac:dyDescent="0.15">
      <c r="I266" s="13"/>
    </row>
    <row r="267" spans="9:9" ht="13" x14ac:dyDescent="0.15">
      <c r="I267" s="13"/>
    </row>
    <row r="268" spans="9:9" ht="13" x14ac:dyDescent="0.15">
      <c r="I268" s="13"/>
    </row>
    <row r="269" spans="9:9" ht="13" x14ac:dyDescent="0.15">
      <c r="I269" s="13"/>
    </row>
    <row r="270" spans="9:9" ht="13" x14ac:dyDescent="0.15">
      <c r="I270" s="13"/>
    </row>
    <row r="271" spans="9:9" ht="13" x14ac:dyDescent="0.15">
      <c r="I271" s="13"/>
    </row>
    <row r="272" spans="9:9" ht="13" x14ac:dyDescent="0.15">
      <c r="I272" s="13"/>
    </row>
    <row r="273" spans="9:9" ht="13" x14ac:dyDescent="0.15">
      <c r="I273" s="13"/>
    </row>
    <row r="274" spans="9:9" ht="13" x14ac:dyDescent="0.15">
      <c r="I274" s="13"/>
    </row>
    <row r="275" spans="9:9" ht="13" x14ac:dyDescent="0.15">
      <c r="I275" s="13"/>
    </row>
    <row r="276" spans="9:9" ht="13" x14ac:dyDescent="0.15">
      <c r="I276" s="13"/>
    </row>
    <row r="277" spans="9:9" ht="13" x14ac:dyDescent="0.15">
      <c r="I277" s="13"/>
    </row>
    <row r="278" spans="9:9" ht="13" x14ac:dyDescent="0.15">
      <c r="I278" s="13"/>
    </row>
    <row r="279" spans="9:9" ht="13" x14ac:dyDescent="0.15">
      <c r="I279" s="13"/>
    </row>
    <row r="280" spans="9:9" ht="13" x14ac:dyDescent="0.15">
      <c r="I280" s="13"/>
    </row>
    <row r="281" spans="9:9" ht="13" x14ac:dyDescent="0.15">
      <c r="I281" s="13"/>
    </row>
    <row r="282" spans="9:9" ht="13" x14ac:dyDescent="0.15">
      <c r="I282" s="13"/>
    </row>
    <row r="283" spans="9:9" ht="13" x14ac:dyDescent="0.15">
      <c r="I283" s="13"/>
    </row>
    <row r="284" spans="9:9" ht="13" x14ac:dyDescent="0.15">
      <c r="I284" s="13"/>
    </row>
    <row r="285" spans="9:9" ht="13" x14ac:dyDescent="0.15">
      <c r="I285" s="13"/>
    </row>
    <row r="286" spans="9:9" ht="13" x14ac:dyDescent="0.15">
      <c r="I286" s="13"/>
    </row>
    <row r="287" spans="9:9" ht="13" x14ac:dyDescent="0.15">
      <c r="I287" s="13"/>
    </row>
    <row r="288" spans="9:9" ht="13" x14ac:dyDescent="0.15">
      <c r="I288" s="13"/>
    </row>
    <row r="289" spans="9:9" ht="13" x14ac:dyDescent="0.15">
      <c r="I289" s="13"/>
    </row>
    <row r="290" spans="9:9" ht="13" x14ac:dyDescent="0.15">
      <c r="I290" s="13"/>
    </row>
    <row r="291" spans="9:9" ht="13" x14ac:dyDescent="0.15">
      <c r="I291" s="13"/>
    </row>
    <row r="292" spans="9:9" ht="13" x14ac:dyDescent="0.15">
      <c r="I292" s="13"/>
    </row>
    <row r="293" spans="9:9" ht="13" x14ac:dyDescent="0.15">
      <c r="I293" s="13"/>
    </row>
    <row r="294" spans="9:9" ht="13" x14ac:dyDescent="0.15">
      <c r="I294" s="13"/>
    </row>
    <row r="295" spans="9:9" ht="13" x14ac:dyDescent="0.15">
      <c r="I295" s="13"/>
    </row>
    <row r="296" spans="9:9" ht="13" x14ac:dyDescent="0.15">
      <c r="I296" s="13"/>
    </row>
    <row r="297" spans="9:9" ht="13" x14ac:dyDescent="0.15">
      <c r="I297" s="13"/>
    </row>
    <row r="298" spans="9:9" ht="13" x14ac:dyDescent="0.15">
      <c r="I298" s="13"/>
    </row>
    <row r="299" spans="9:9" ht="13" x14ac:dyDescent="0.15">
      <c r="I299" s="13"/>
    </row>
    <row r="300" spans="9:9" ht="13" x14ac:dyDescent="0.15">
      <c r="I300" s="13"/>
    </row>
    <row r="301" spans="9:9" ht="13" x14ac:dyDescent="0.15">
      <c r="I301" s="13"/>
    </row>
    <row r="302" spans="9:9" ht="13" x14ac:dyDescent="0.15">
      <c r="I302" s="13"/>
    </row>
    <row r="303" spans="9:9" ht="13" x14ac:dyDescent="0.15">
      <c r="I303" s="13"/>
    </row>
    <row r="304" spans="9:9" ht="13" x14ac:dyDescent="0.15">
      <c r="I304" s="13"/>
    </row>
    <row r="305" spans="9:9" ht="13" x14ac:dyDescent="0.15">
      <c r="I305" s="13"/>
    </row>
    <row r="306" spans="9:9" ht="13" x14ac:dyDescent="0.15">
      <c r="I306" s="13"/>
    </row>
    <row r="307" spans="9:9" ht="13" x14ac:dyDescent="0.15">
      <c r="I307" s="13"/>
    </row>
    <row r="308" spans="9:9" ht="13" x14ac:dyDescent="0.15">
      <c r="I308" s="13"/>
    </row>
    <row r="309" spans="9:9" ht="13" x14ac:dyDescent="0.15">
      <c r="I309" s="13"/>
    </row>
    <row r="310" spans="9:9" ht="13" x14ac:dyDescent="0.15">
      <c r="I310" s="13"/>
    </row>
    <row r="311" spans="9:9" ht="13" x14ac:dyDescent="0.15">
      <c r="I311" s="13"/>
    </row>
    <row r="312" spans="9:9" ht="13" x14ac:dyDescent="0.15">
      <c r="I312" s="13"/>
    </row>
    <row r="313" spans="9:9" ht="13" x14ac:dyDescent="0.15">
      <c r="I313" s="13"/>
    </row>
    <row r="314" spans="9:9" ht="13" x14ac:dyDescent="0.15">
      <c r="I314" s="13"/>
    </row>
    <row r="315" spans="9:9" ht="13" x14ac:dyDescent="0.15">
      <c r="I315" s="13"/>
    </row>
    <row r="316" spans="9:9" ht="13" x14ac:dyDescent="0.15">
      <c r="I316" s="13"/>
    </row>
    <row r="317" spans="9:9" ht="13" x14ac:dyDescent="0.15">
      <c r="I317" s="13"/>
    </row>
    <row r="318" spans="9:9" ht="13" x14ac:dyDescent="0.15">
      <c r="I318" s="13"/>
    </row>
    <row r="319" spans="9:9" ht="13" x14ac:dyDescent="0.15">
      <c r="I319" s="13"/>
    </row>
    <row r="320" spans="9:9" ht="13" x14ac:dyDescent="0.15">
      <c r="I320" s="13"/>
    </row>
    <row r="321" spans="9:9" ht="13" x14ac:dyDescent="0.15">
      <c r="I321" s="13"/>
    </row>
    <row r="322" spans="9:9" ht="13" x14ac:dyDescent="0.15">
      <c r="I322" s="13"/>
    </row>
    <row r="323" spans="9:9" ht="13" x14ac:dyDescent="0.15">
      <c r="I323" s="13"/>
    </row>
    <row r="324" spans="9:9" ht="13" x14ac:dyDescent="0.15">
      <c r="I324" s="13"/>
    </row>
    <row r="325" spans="9:9" ht="13" x14ac:dyDescent="0.15">
      <c r="I325" s="13"/>
    </row>
    <row r="326" spans="9:9" ht="13" x14ac:dyDescent="0.15">
      <c r="I326" s="13"/>
    </row>
    <row r="327" spans="9:9" ht="13" x14ac:dyDescent="0.15">
      <c r="I327" s="13"/>
    </row>
    <row r="328" spans="9:9" ht="13" x14ac:dyDescent="0.15">
      <c r="I328" s="13"/>
    </row>
    <row r="329" spans="9:9" ht="13" x14ac:dyDescent="0.15">
      <c r="I329" s="13"/>
    </row>
    <row r="330" spans="9:9" ht="13" x14ac:dyDescent="0.15">
      <c r="I330" s="13"/>
    </row>
    <row r="331" spans="9:9" ht="13" x14ac:dyDescent="0.15">
      <c r="I331" s="13"/>
    </row>
    <row r="332" spans="9:9" ht="13" x14ac:dyDescent="0.15">
      <c r="I332" s="13"/>
    </row>
    <row r="333" spans="9:9" ht="13" x14ac:dyDescent="0.15">
      <c r="I333" s="13"/>
    </row>
    <row r="334" spans="9:9" ht="13" x14ac:dyDescent="0.15">
      <c r="I334" s="13"/>
    </row>
    <row r="335" spans="9:9" ht="13" x14ac:dyDescent="0.15">
      <c r="I335" s="13"/>
    </row>
    <row r="336" spans="9:9" ht="13" x14ac:dyDescent="0.15">
      <c r="I336" s="13"/>
    </row>
    <row r="337" spans="9:9" ht="13" x14ac:dyDescent="0.15">
      <c r="I337" s="13"/>
    </row>
    <row r="338" spans="9:9" ht="13" x14ac:dyDescent="0.15">
      <c r="I338" s="13"/>
    </row>
    <row r="339" spans="9:9" ht="13" x14ac:dyDescent="0.15">
      <c r="I339" s="13"/>
    </row>
    <row r="340" spans="9:9" ht="13" x14ac:dyDescent="0.15">
      <c r="I340" s="13"/>
    </row>
    <row r="341" spans="9:9" ht="13" x14ac:dyDescent="0.15">
      <c r="I341" s="13"/>
    </row>
    <row r="342" spans="9:9" ht="13" x14ac:dyDescent="0.15">
      <c r="I342" s="13"/>
    </row>
    <row r="343" spans="9:9" ht="13" x14ac:dyDescent="0.15">
      <c r="I343" s="13"/>
    </row>
    <row r="344" spans="9:9" ht="13" x14ac:dyDescent="0.15">
      <c r="I344" s="13"/>
    </row>
    <row r="345" spans="9:9" ht="13" x14ac:dyDescent="0.15">
      <c r="I345" s="13"/>
    </row>
    <row r="346" spans="9:9" ht="13" x14ac:dyDescent="0.15">
      <c r="I346" s="13"/>
    </row>
    <row r="347" spans="9:9" ht="13" x14ac:dyDescent="0.15">
      <c r="I347" s="13"/>
    </row>
    <row r="348" spans="9:9" ht="13" x14ac:dyDescent="0.15">
      <c r="I348" s="13"/>
    </row>
    <row r="349" spans="9:9" ht="13" x14ac:dyDescent="0.15">
      <c r="I349" s="13"/>
    </row>
    <row r="350" spans="9:9" ht="13" x14ac:dyDescent="0.15">
      <c r="I350" s="13"/>
    </row>
    <row r="351" spans="9:9" ht="13" x14ac:dyDescent="0.15">
      <c r="I351" s="13"/>
    </row>
    <row r="352" spans="9:9" ht="13" x14ac:dyDescent="0.15">
      <c r="I352" s="13"/>
    </row>
    <row r="353" spans="9:9" ht="13" x14ac:dyDescent="0.15">
      <c r="I353" s="13"/>
    </row>
    <row r="354" spans="9:9" ht="13" x14ac:dyDescent="0.15">
      <c r="I354" s="13"/>
    </row>
    <row r="355" spans="9:9" ht="13" x14ac:dyDescent="0.15">
      <c r="I355" s="13"/>
    </row>
    <row r="356" spans="9:9" ht="13" x14ac:dyDescent="0.15">
      <c r="I356" s="13"/>
    </row>
    <row r="357" spans="9:9" ht="13" x14ac:dyDescent="0.15">
      <c r="I357" s="13"/>
    </row>
    <row r="358" spans="9:9" ht="13" x14ac:dyDescent="0.15">
      <c r="I358" s="13"/>
    </row>
    <row r="359" spans="9:9" ht="13" x14ac:dyDescent="0.15">
      <c r="I359" s="13"/>
    </row>
    <row r="360" spans="9:9" ht="13" x14ac:dyDescent="0.15">
      <c r="I360" s="13"/>
    </row>
    <row r="361" spans="9:9" ht="13" x14ac:dyDescent="0.15">
      <c r="I361" s="13"/>
    </row>
    <row r="362" spans="9:9" ht="13" x14ac:dyDescent="0.15">
      <c r="I362" s="13"/>
    </row>
    <row r="363" spans="9:9" ht="13" x14ac:dyDescent="0.15">
      <c r="I363" s="13"/>
    </row>
    <row r="364" spans="9:9" ht="13" x14ac:dyDescent="0.15">
      <c r="I364" s="13"/>
    </row>
    <row r="365" spans="9:9" ht="13" x14ac:dyDescent="0.15">
      <c r="I365" s="13"/>
    </row>
    <row r="366" spans="9:9" ht="13" x14ac:dyDescent="0.15">
      <c r="I366" s="13"/>
    </row>
    <row r="367" spans="9:9" ht="13" x14ac:dyDescent="0.15">
      <c r="I367" s="13"/>
    </row>
    <row r="368" spans="9:9" ht="13" x14ac:dyDescent="0.15">
      <c r="I368" s="13"/>
    </row>
    <row r="369" spans="9:9" ht="13" x14ac:dyDescent="0.15">
      <c r="I369" s="13"/>
    </row>
    <row r="370" spans="9:9" ht="13" x14ac:dyDescent="0.15">
      <c r="I370" s="13"/>
    </row>
    <row r="371" spans="9:9" ht="13" x14ac:dyDescent="0.15">
      <c r="I371" s="13"/>
    </row>
    <row r="372" spans="9:9" ht="13" x14ac:dyDescent="0.15">
      <c r="I372" s="13"/>
    </row>
    <row r="373" spans="9:9" ht="13" x14ac:dyDescent="0.15">
      <c r="I373" s="13"/>
    </row>
    <row r="374" spans="9:9" ht="13" x14ac:dyDescent="0.15">
      <c r="I374" s="13"/>
    </row>
    <row r="375" spans="9:9" ht="13" x14ac:dyDescent="0.15">
      <c r="I375" s="13"/>
    </row>
    <row r="376" spans="9:9" ht="13" x14ac:dyDescent="0.15">
      <c r="I376" s="13"/>
    </row>
    <row r="377" spans="9:9" ht="13" x14ac:dyDescent="0.15">
      <c r="I377" s="13"/>
    </row>
    <row r="378" spans="9:9" ht="13" x14ac:dyDescent="0.15">
      <c r="I378" s="13"/>
    </row>
    <row r="379" spans="9:9" ht="13" x14ac:dyDescent="0.15">
      <c r="I379" s="13"/>
    </row>
    <row r="380" spans="9:9" ht="13" x14ac:dyDescent="0.15">
      <c r="I380" s="13"/>
    </row>
    <row r="381" spans="9:9" ht="13" x14ac:dyDescent="0.15">
      <c r="I381" s="13"/>
    </row>
    <row r="382" spans="9:9" ht="13" x14ac:dyDescent="0.15">
      <c r="I382" s="13"/>
    </row>
    <row r="383" spans="9:9" ht="13" x14ac:dyDescent="0.15">
      <c r="I383" s="13"/>
    </row>
    <row r="384" spans="9:9" ht="13" x14ac:dyDescent="0.15">
      <c r="I384" s="13"/>
    </row>
    <row r="385" spans="9:9" ht="13" x14ac:dyDescent="0.15">
      <c r="I385" s="13"/>
    </row>
    <row r="386" spans="9:9" ht="13" x14ac:dyDescent="0.15">
      <c r="I386" s="13"/>
    </row>
    <row r="387" spans="9:9" ht="13" x14ac:dyDescent="0.15">
      <c r="I387" s="13"/>
    </row>
    <row r="388" spans="9:9" ht="13" x14ac:dyDescent="0.15">
      <c r="I388" s="13"/>
    </row>
    <row r="389" spans="9:9" ht="13" x14ac:dyDescent="0.15">
      <c r="I389" s="13"/>
    </row>
    <row r="390" spans="9:9" ht="13" x14ac:dyDescent="0.15">
      <c r="I390" s="13"/>
    </row>
    <row r="391" spans="9:9" ht="13" x14ac:dyDescent="0.15">
      <c r="I391" s="13"/>
    </row>
    <row r="392" spans="9:9" ht="13" x14ac:dyDescent="0.15">
      <c r="I392" s="13"/>
    </row>
    <row r="393" spans="9:9" ht="13" x14ac:dyDescent="0.15">
      <c r="I393" s="13"/>
    </row>
    <row r="394" spans="9:9" ht="13" x14ac:dyDescent="0.15">
      <c r="I394" s="13"/>
    </row>
    <row r="395" spans="9:9" ht="13" x14ac:dyDescent="0.15">
      <c r="I395" s="13"/>
    </row>
    <row r="396" spans="9:9" ht="13" x14ac:dyDescent="0.15">
      <c r="I396" s="13"/>
    </row>
    <row r="397" spans="9:9" ht="13" x14ac:dyDescent="0.15">
      <c r="I397" s="13"/>
    </row>
    <row r="398" spans="9:9" ht="13" x14ac:dyDescent="0.15">
      <c r="I398" s="13"/>
    </row>
    <row r="399" spans="9:9" ht="13" x14ac:dyDescent="0.15">
      <c r="I399" s="13"/>
    </row>
    <row r="400" spans="9:9" ht="13" x14ac:dyDescent="0.15">
      <c r="I400" s="13"/>
    </row>
    <row r="401" spans="9:9" ht="13" x14ac:dyDescent="0.15">
      <c r="I401" s="13"/>
    </row>
    <row r="402" spans="9:9" ht="13" x14ac:dyDescent="0.15">
      <c r="I402" s="13"/>
    </row>
    <row r="403" spans="9:9" ht="13" x14ac:dyDescent="0.15">
      <c r="I403" s="13"/>
    </row>
    <row r="404" spans="9:9" ht="13" x14ac:dyDescent="0.15">
      <c r="I404" s="13"/>
    </row>
    <row r="405" spans="9:9" ht="13" x14ac:dyDescent="0.15">
      <c r="I405" s="13"/>
    </row>
    <row r="406" spans="9:9" ht="13" x14ac:dyDescent="0.15">
      <c r="I406" s="13"/>
    </row>
    <row r="407" spans="9:9" ht="13" x14ac:dyDescent="0.15">
      <c r="I407" s="13"/>
    </row>
    <row r="408" spans="9:9" ht="13" x14ac:dyDescent="0.15">
      <c r="I408" s="13"/>
    </row>
    <row r="409" spans="9:9" ht="13" x14ac:dyDescent="0.15">
      <c r="I409" s="13"/>
    </row>
    <row r="410" spans="9:9" ht="13" x14ac:dyDescent="0.15">
      <c r="I410" s="13"/>
    </row>
    <row r="411" spans="9:9" ht="13" x14ac:dyDescent="0.15">
      <c r="I411" s="13"/>
    </row>
    <row r="412" spans="9:9" ht="13" x14ac:dyDescent="0.15">
      <c r="I412" s="13"/>
    </row>
    <row r="413" spans="9:9" ht="13" x14ac:dyDescent="0.15">
      <c r="I413" s="13"/>
    </row>
    <row r="414" spans="9:9" ht="13" x14ac:dyDescent="0.15">
      <c r="I414" s="13"/>
    </row>
    <row r="415" spans="9:9" ht="13" x14ac:dyDescent="0.15">
      <c r="I415" s="13"/>
    </row>
    <row r="416" spans="9:9" ht="13" x14ac:dyDescent="0.15">
      <c r="I416" s="13"/>
    </row>
    <row r="417" spans="9:9" ht="13" x14ac:dyDescent="0.15">
      <c r="I417" s="13"/>
    </row>
    <row r="418" spans="9:9" ht="13" x14ac:dyDescent="0.15">
      <c r="I418" s="13"/>
    </row>
    <row r="419" spans="9:9" ht="13" x14ac:dyDescent="0.15">
      <c r="I419" s="13"/>
    </row>
    <row r="420" spans="9:9" ht="13" x14ac:dyDescent="0.15">
      <c r="I420" s="13"/>
    </row>
    <row r="421" spans="9:9" ht="13" x14ac:dyDescent="0.15">
      <c r="I421" s="13"/>
    </row>
    <row r="422" spans="9:9" ht="13" x14ac:dyDescent="0.15">
      <c r="I422" s="13"/>
    </row>
    <row r="423" spans="9:9" ht="13" x14ac:dyDescent="0.15">
      <c r="I423" s="13"/>
    </row>
    <row r="424" spans="9:9" ht="13" x14ac:dyDescent="0.15">
      <c r="I424" s="13"/>
    </row>
    <row r="425" spans="9:9" ht="13" x14ac:dyDescent="0.15">
      <c r="I425" s="13"/>
    </row>
    <row r="426" spans="9:9" ht="13" x14ac:dyDescent="0.15">
      <c r="I426" s="13"/>
    </row>
    <row r="427" spans="9:9" ht="13" x14ac:dyDescent="0.15">
      <c r="I427" s="13"/>
    </row>
    <row r="428" spans="9:9" ht="13" x14ac:dyDescent="0.15">
      <c r="I428" s="13"/>
    </row>
    <row r="429" spans="9:9" ht="13" x14ac:dyDescent="0.15">
      <c r="I429" s="13"/>
    </row>
    <row r="430" spans="9:9" ht="13" x14ac:dyDescent="0.15">
      <c r="I430" s="13"/>
    </row>
    <row r="431" spans="9:9" ht="13" x14ac:dyDescent="0.15">
      <c r="I431" s="13"/>
    </row>
    <row r="432" spans="9:9" ht="13" x14ac:dyDescent="0.15">
      <c r="I432" s="13"/>
    </row>
    <row r="433" spans="9:9" ht="13" x14ac:dyDescent="0.15">
      <c r="I433" s="13"/>
    </row>
    <row r="434" spans="9:9" ht="13" x14ac:dyDescent="0.15">
      <c r="I434" s="13"/>
    </row>
    <row r="435" spans="9:9" ht="13" x14ac:dyDescent="0.15">
      <c r="I435" s="13"/>
    </row>
    <row r="436" spans="9:9" ht="13" x14ac:dyDescent="0.15">
      <c r="I436" s="13"/>
    </row>
    <row r="437" spans="9:9" ht="13" x14ac:dyDescent="0.15">
      <c r="I437" s="13"/>
    </row>
    <row r="438" spans="9:9" ht="13" x14ac:dyDescent="0.15">
      <c r="I438" s="13"/>
    </row>
    <row r="439" spans="9:9" ht="13" x14ac:dyDescent="0.15">
      <c r="I439" s="13"/>
    </row>
    <row r="440" spans="9:9" ht="13" x14ac:dyDescent="0.15">
      <c r="I440" s="13"/>
    </row>
    <row r="441" spans="9:9" ht="13" x14ac:dyDescent="0.15">
      <c r="I441" s="13"/>
    </row>
    <row r="442" spans="9:9" ht="13" x14ac:dyDescent="0.15">
      <c r="I442" s="13"/>
    </row>
    <row r="443" spans="9:9" ht="13" x14ac:dyDescent="0.15">
      <c r="I443" s="13"/>
    </row>
    <row r="444" spans="9:9" ht="13" x14ac:dyDescent="0.15">
      <c r="I444" s="13"/>
    </row>
    <row r="445" spans="9:9" ht="13" x14ac:dyDescent="0.15">
      <c r="I445" s="13"/>
    </row>
    <row r="446" spans="9:9" ht="13" x14ac:dyDescent="0.15">
      <c r="I446" s="13"/>
    </row>
    <row r="447" spans="9:9" ht="13" x14ac:dyDescent="0.15">
      <c r="I447" s="13"/>
    </row>
    <row r="448" spans="9:9" ht="13" x14ac:dyDescent="0.15">
      <c r="I448" s="13"/>
    </row>
    <row r="449" spans="9:9" ht="13" x14ac:dyDescent="0.15">
      <c r="I449" s="13"/>
    </row>
    <row r="450" spans="9:9" ht="13" x14ac:dyDescent="0.15">
      <c r="I450" s="13"/>
    </row>
    <row r="451" spans="9:9" ht="13" x14ac:dyDescent="0.15">
      <c r="I451" s="13"/>
    </row>
    <row r="452" spans="9:9" ht="13" x14ac:dyDescent="0.15">
      <c r="I452" s="13"/>
    </row>
    <row r="453" spans="9:9" ht="13" x14ac:dyDescent="0.15">
      <c r="I453" s="13"/>
    </row>
    <row r="454" spans="9:9" ht="13" x14ac:dyDescent="0.15">
      <c r="I454" s="13"/>
    </row>
    <row r="455" spans="9:9" ht="13" x14ac:dyDescent="0.15">
      <c r="I455" s="13"/>
    </row>
    <row r="456" spans="9:9" ht="13" x14ac:dyDescent="0.15">
      <c r="I456" s="13"/>
    </row>
    <row r="457" spans="9:9" ht="13" x14ac:dyDescent="0.15">
      <c r="I457" s="13"/>
    </row>
    <row r="458" spans="9:9" ht="13" x14ac:dyDescent="0.15">
      <c r="I458" s="13"/>
    </row>
    <row r="459" spans="9:9" ht="13" x14ac:dyDescent="0.15">
      <c r="I459" s="13"/>
    </row>
    <row r="460" spans="9:9" ht="13" x14ac:dyDescent="0.15">
      <c r="I460" s="13"/>
    </row>
    <row r="461" spans="9:9" ht="13" x14ac:dyDescent="0.15">
      <c r="I461" s="13"/>
    </row>
    <row r="462" spans="9:9" ht="13" x14ac:dyDescent="0.15">
      <c r="I462" s="13"/>
    </row>
    <row r="463" spans="9:9" ht="13" x14ac:dyDescent="0.15">
      <c r="I463" s="13"/>
    </row>
    <row r="464" spans="9:9" ht="13" x14ac:dyDescent="0.15">
      <c r="I464" s="13"/>
    </row>
    <row r="465" spans="9:9" ht="13" x14ac:dyDescent="0.15">
      <c r="I465" s="13"/>
    </row>
    <row r="466" spans="9:9" ht="13" x14ac:dyDescent="0.15">
      <c r="I466" s="13"/>
    </row>
    <row r="467" spans="9:9" ht="13" x14ac:dyDescent="0.15">
      <c r="I467" s="13"/>
    </row>
    <row r="468" spans="9:9" ht="13" x14ac:dyDescent="0.15">
      <c r="I468" s="13"/>
    </row>
    <row r="469" spans="9:9" ht="13" x14ac:dyDescent="0.15">
      <c r="I469" s="13"/>
    </row>
    <row r="470" spans="9:9" ht="13" x14ac:dyDescent="0.15">
      <c r="I470" s="13"/>
    </row>
    <row r="471" spans="9:9" ht="13" x14ac:dyDescent="0.15">
      <c r="I471" s="13"/>
    </row>
    <row r="472" spans="9:9" ht="13" x14ac:dyDescent="0.15">
      <c r="I472" s="13"/>
    </row>
    <row r="473" spans="9:9" ht="13" x14ac:dyDescent="0.15">
      <c r="I473" s="13"/>
    </row>
    <row r="474" spans="9:9" ht="13" x14ac:dyDescent="0.15">
      <c r="I474" s="13"/>
    </row>
    <row r="475" spans="9:9" ht="13" x14ac:dyDescent="0.15">
      <c r="I475" s="13"/>
    </row>
    <row r="476" spans="9:9" ht="13" x14ac:dyDescent="0.15">
      <c r="I476" s="13"/>
    </row>
    <row r="477" spans="9:9" ht="13" x14ac:dyDescent="0.15">
      <c r="I477" s="13"/>
    </row>
    <row r="478" spans="9:9" ht="13" x14ac:dyDescent="0.15">
      <c r="I478" s="13"/>
    </row>
    <row r="479" spans="9:9" ht="13" x14ac:dyDescent="0.15">
      <c r="I479" s="13"/>
    </row>
    <row r="480" spans="9:9" ht="13" x14ac:dyDescent="0.15">
      <c r="I480" s="13"/>
    </row>
    <row r="481" spans="9:9" ht="13" x14ac:dyDescent="0.15">
      <c r="I481" s="13"/>
    </row>
    <row r="482" spans="9:9" ht="13" x14ac:dyDescent="0.15">
      <c r="I482" s="13"/>
    </row>
    <row r="483" spans="9:9" ht="13" x14ac:dyDescent="0.15">
      <c r="I483" s="13"/>
    </row>
    <row r="484" spans="9:9" ht="13" x14ac:dyDescent="0.15">
      <c r="I484" s="13"/>
    </row>
    <row r="485" spans="9:9" ht="13" x14ac:dyDescent="0.15">
      <c r="I485" s="13"/>
    </row>
    <row r="486" spans="9:9" ht="13" x14ac:dyDescent="0.15">
      <c r="I486" s="13"/>
    </row>
    <row r="487" spans="9:9" ht="13" x14ac:dyDescent="0.15">
      <c r="I487" s="13"/>
    </row>
    <row r="488" spans="9:9" ht="13" x14ac:dyDescent="0.15">
      <c r="I488" s="13"/>
    </row>
    <row r="489" spans="9:9" ht="13" x14ac:dyDescent="0.15">
      <c r="I489" s="13"/>
    </row>
    <row r="490" spans="9:9" ht="13" x14ac:dyDescent="0.15">
      <c r="I490" s="13"/>
    </row>
    <row r="491" spans="9:9" ht="13" x14ac:dyDescent="0.15">
      <c r="I491" s="13"/>
    </row>
    <row r="492" spans="9:9" ht="13" x14ac:dyDescent="0.15">
      <c r="I492" s="13"/>
    </row>
    <row r="493" spans="9:9" ht="13" x14ac:dyDescent="0.15">
      <c r="I493" s="13"/>
    </row>
    <row r="494" spans="9:9" ht="13" x14ac:dyDescent="0.15">
      <c r="I494" s="13"/>
    </row>
    <row r="495" spans="9:9" ht="13" x14ac:dyDescent="0.15">
      <c r="I495" s="13"/>
    </row>
    <row r="496" spans="9:9" ht="13" x14ac:dyDescent="0.15">
      <c r="I496" s="13"/>
    </row>
    <row r="497" spans="9:9" ht="13" x14ac:dyDescent="0.15">
      <c r="I497" s="13"/>
    </row>
    <row r="498" spans="9:9" ht="13" x14ac:dyDescent="0.15">
      <c r="I498" s="13"/>
    </row>
    <row r="499" spans="9:9" ht="13" x14ac:dyDescent="0.15">
      <c r="I499" s="13"/>
    </row>
    <row r="500" spans="9:9" ht="13" x14ac:dyDescent="0.15">
      <c r="I500" s="13"/>
    </row>
    <row r="501" spans="9:9" ht="13" x14ac:dyDescent="0.15">
      <c r="I501" s="13"/>
    </row>
    <row r="502" spans="9:9" ht="13" x14ac:dyDescent="0.15">
      <c r="I502" s="13"/>
    </row>
    <row r="503" spans="9:9" ht="13" x14ac:dyDescent="0.15">
      <c r="I503" s="13"/>
    </row>
    <row r="504" spans="9:9" ht="13" x14ac:dyDescent="0.15">
      <c r="I504" s="13"/>
    </row>
    <row r="505" spans="9:9" ht="13" x14ac:dyDescent="0.15">
      <c r="I505" s="13"/>
    </row>
    <row r="506" spans="9:9" ht="13" x14ac:dyDescent="0.15">
      <c r="I506" s="13"/>
    </row>
    <row r="507" spans="9:9" ht="13" x14ac:dyDescent="0.15">
      <c r="I507" s="13"/>
    </row>
    <row r="508" spans="9:9" ht="13" x14ac:dyDescent="0.15">
      <c r="I508" s="13"/>
    </row>
    <row r="509" spans="9:9" ht="13" x14ac:dyDescent="0.15">
      <c r="I509" s="13"/>
    </row>
    <row r="510" spans="9:9" ht="13" x14ac:dyDescent="0.15">
      <c r="I510" s="13"/>
    </row>
    <row r="511" spans="9:9" ht="13" x14ac:dyDescent="0.15">
      <c r="I511" s="13"/>
    </row>
    <row r="512" spans="9:9" ht="13" x14ac:dyDescent="0.15">
      <c r="I512" s="13"/>
    </row>
    <row r="513" spans="9:9" ht="13" x14ac:dyDescent="0.15">
      <c r="I513" s="13"/>
    </row>
    <row r="514" spans="9:9" ht="13" x14ac:dyDescent="0.15">
      <c r="I514" s="13"/>
    </row>
    <row r="515" spans="9:9" ht="13" x14ac:dyDescent="0.15">
      <c r="I515" s="13"/>
    </row>
    <row r="516" spans="9:9" ht="13" x14ac:dyDescent="0.15">
      <c r="I516" s="13"/>
    </row>
    <row r="517" spans="9:9" ht="13" x14ac:dyDescent="0.15">
      <c r="I517" s="13"/>
    </row>
    <row r="518" spans="9:9" ht="13" x14ac:dyDescent="0.15">
      <c r="I518" s="13"/>
    </row>
    <row r="519" spans="9:9" ht="13" x14ac:dyDescent="0.15">
      <c r="I519" s="13"/>
    </row>
    <row r="520" spans="9:9" ht="13" x14ac:dyDescent="0.15">
      <c r="I520" s="13"/>
    </row>
    <row r="521" spans="9:9" ht="13" x14ac:dyDescent="0.15">
      <c r="I521" s="13"/>
    </row>
    <row r="522" spans="9:9" ht="13" x14ac:dyDescent="0.15">
      <c r="I522" s="13"/>
    </row>
    <row r="523" spans="9:9" ht="13" x14ac:dyDescent="0.15">
      <c r="I523" s="13"/>
    </row>
    <row r="524" spans="9:9" ht="13" x14ac:dyDescent="0.15">
      <c r="I524" s="13"/>
    </row>
    <row r="525" spans="9:9" ht="13" x14ac:dyDescent="0.15">
      <c r="I525" s="13"/>
    </row>
    <row r="526" spans="9:9" ht="13" x14ac:dyDescent="0.15">
      <c r="I526" s="13"/>
    </row>
    <row r="527" spans="9:9" ht="13" x14ac:dyDescent="0.15">
      <c r="I527" s="13"/>
    </row>
    <row r="528" spans="9:9" ht="13" x14ac:dyDescent="0.15">
      <c r="I528" s="13"/>
    </row>
    <row r="529" spans="9:9" ht="13" x14ac:dyDescent="0.15">
      <c r="I529" s="13"/>
    </row>
    <row r="530" spans="9:9" ht="13" x14ac:dyDescent="0.15">
      <c r="I530" s="13"/>
    </row>
    <row r="531" spans="9:9" ht="13" x14ac:dyDescent="0.15">
      <c r="I531" s="13"/>
    </row>
    <row r="532" spans="9:9" ht="13" x14ac:dyDescent="0.15">
      <c r="I532" s="13"/>
    </row>
    <row r="533" spans="9:9" ht="13" x14ac:dyDescent="0.15">
      <c r="I533" s="13"/>
    </row>
    <row r="534" spans="9:9" ht="13" x14ac:dyDescent="0.15">
      <c r="I534" s="13"/>
    </row>
    <row r="535" spans="9:9" ht="13" x14ac:dyDescent="0.15">
      <c r="I535" s="13"/>
    </row>
    <row r="536" spans="9:9" ht="13" x14ac:dyDescent="0.15">
      <c r="I536" s="13"/>
    </row>
    <row r="537" spans="9:9" ht="13" x14ac:dyDescent="0.15">
      <c r="I537" s="13"/>
    </row>
    <row r="538" spans="9:9" ht="13" x14ac:dyDescent="0.15">
      <c r="I538" s="13"/>
    </row>
    <row r="539" spans="9:9" ht="13" x14ac:dyDescent="0.15">
      <c r="I539" s="13"/>
    </row>
    <row r="540" spans="9:9" ht="13" x14ac:dyDescent="0.15">
      <c r="I540" s="13"/>
    </row>
    <row r="541" spans="9:9" ht="13" x14ac:dyDescent="0.15">
      <c r="I541" s="13"/>
    </row>
    <row r="542" spans="9:9" ht="13" x14ac:dyDescent="0.15">
      <c r="I542" s="13"/>
    </row>
    <row r="543" spans="9:9" ht="13" x14ac:dyDescent="0.15">
      <c r="I543" s="13"/>
    </row>
    <row r="544" spans="9:9" ht="13" x14ac:dyDescent="0.15">
      <c r="I544" s="13"/>
    </row>
    <row r="545" spans="9:9" ht="13" x14ac:dyDescent="0.15">
      <c r="I545" s="13"/>
    </row>
    <row r="546" spans="9:9" ht="13" x14ac:dyDescent="0.15">
      <c r="I546" s="13"/>
    </row>
    <row r="547" spans="9:9" ht="13" x14ac:dyDescent="0.15">
      <c r="I547" s="13"/>
    </row>
    <row r="548" spans="9:9" ht="13" x14ac:dyDescent="0.15">
      <c r="I548" s="13"/>
    </row>
    <row r="549" spans="9:9" ht="13" x14ac:dyDescent="0.15">
      <c r="I549" s="13"/>
    </row>
    <row r="550" spans="9:9" ht="13" x14ac:dyDescent="0.15">
      <c r="I550" s="13"/>
    </row>
    <row r="551" spans="9:9" ht="13" x14ac:dyDescent="0.15">
      <c r="I551" s="13"/>
    </row>
    <row r="552" spans="9:9" ht="13" x14ac:dyDescent="0.15">
      <c r="I552" s="13"/>
    </row>
    <row r="553" spans="9:9" ht="13" x14ac:dyDescent="0.15">
      <c r="I553" s="13"/>
    </row>
    <row r="554" spans="9:9" ht="13" x14ac:dyDescent="0.15">
      <c r="I554" s="13"/>
    </row>
    <row r="555" spans="9:9" ht="13" x14ac:dyDescent="0.15">
      <c r="I555" s="13"/>
    </row>
    <row r="556" spans="9:9" ht="13" x14ac:dyDescent="0.15">
      <c r="I556" s="13"/>
    </row>
    <row r="557" spans="9:9" ht="13" x14ac:dyDescent="0.15">
      <c r="I557" s="13"/>
    </row>
    <row r="558" spans="9:9" ht="13" x14ac:dyDescent="0.15">
      <c r="I558" s="13"/>
    </row>
    <row r="559" spans="9:9" ht="13" x14ac:dyDescent="0.15">
      <c r="I559" s="13"/>
    </row>
    <row r="560" spans="9:9" ht="13" x14ac:dyDescent="0.15">
      <c r="I560" s="13"/>
    </row>
    <row r="561" spans="9:9" ht="13" x14ac:dyDescent="0.15">
      <c r="I561" s="13"/>
    </row>
    <row r="562" spans="9:9" ht="13" x14ac:dyDescent="0.15">
      <c r="I562" s="13"/>
    </row>
    <row r="563" spans="9:9" ht="13" x14ac:dyDescent="0.15">
      <c r="I563" s="13"/>
    </row>
    <row r="564" spans="9:9" ht="13" x14ac:dyDescent="0.15">
      <c r="I564" s="13"/>
    </row>
    <row r="565" spans="9:9" ht="13" x14ac:dyDescent="0.15">
      <c r="I565" s="13"/>
    </row>
    <row r="566" spans="9:9" ht="13" x14ac:dyDescent="0.15">
      <c r="I566" s="13"/>
    </row>
    <row r="567" spans="9:9" ht="13" x14ac:dyDescent="0.15">
      <c r="I567" s="13"/>
    </row>
    <row r="568" spans="9:9" ht="13" x14ac:dyDescent="0.15">
      <c r="I568" s="13"/>
    </row>
    <row r="569" spans="9:9" ht="13" x14ac:dyDescent="0.15">
      <c r="I569" s="13"/>
    </row>
    <row r="570" spans="9:9" ht="13" x14ac:dyDescent="0.15">
      <c r="I570" s="13"/>
    </row>
    <row r="571" spans="9:9" ht="13" x14ac:dyDescent="0.15">
      <c r="I571" s="13"/>
    </row>
    <row r="572" spans="9:9" ht="13" x14ac:dyDescent="0.15">
      <c r="I572" s="13"/>
    </row>
    <row r="573" spans="9:9" ht="13" x14ac:dyDescent="0.15">
      <c r="I573" s="13"/>
    </row>
    <row r="574" spans="9:9" ht="13" x14ac:dyDescent="0.15">
      <c r="I574" s="13"/>
    </row>
    <row r="575" spans="9:9" ht="13" x14ac:dyDescent="0.15">
      <c r="I575" s="13"/>
    </row>
    <row r="576" spans="9:9" ht="13" x14ac:dyDescent="0.15">
      <c r="I576" s="13"/>
    </row>
    <row r="577" spans="9:9" ht="13" x14ac:dyDescent="0.15">
      <c r="I577" s="13"/>
    </row>
    <row r="578" spans="9:9" ht="13" x14ac:dyDescent="0.15">
      <c r="I578" s="13"/>
    </row>
    <row r="579" spans="9:9" ht="13" x14ac:dyDescent="0.15">
      <c r="I579" s="13"/>
    </row>
    <row r="580" spans="9:9" ht="13" x14ac:dyDescent="0.15">
      <c r="I580" s="13"/>
    </row>
    <row r="581" spans="9:9" ht="13" x14ac:dyDescent="0.15">
      <c r="I581" s="13"/>
    </row>
    <row r="582" spans="9:9" ht="13" x14ac:dyDescent="0.15">
      <c r="I582" s="13"/>
    </row>
    <row r="583" spans="9:9" ht="13" x14ac:dyDescent="0.15">
      <c r="I583" s="13"/>
    </row>
    <row r="584" spans="9:9" ht="13" x14ac:dyDescent="0.15">
      <c r="I584" s="13"/>
    </row>
    <row r="585" spans="9:9" ht="13" x14ac:dyDescent="0.15">
      <c r="I585" s="13"/>
    </row>
    <row r="586" spans="9:9" ht="13" x14ac:dyDescent="0.15">
      <c r="I586" s="13"/>
    </row>
    <row r="587" spans="9:9" ht="13" x14ac:dyDescent="0.15">
      <c r="I587" s="13"/>
    </row>
    <row r="588" spans="9:9" ht="13" x14ac:dyDescent="0.15">
      <c r="I588" s="13"/>
    </row>
    <row r="589" spans="9:9" ht="13" x14ac:dyDescent="0.15">
      <c r="I589" s="13"/>
    </row>
    <row r="590" spans="9:9" ht="13" x14ac:dyDescent="0.15">
      <c r="I590" s="13"/>
    </row>
    <row r="591" spans="9:9" ht="13" x14ac:dyDescent="0.15">
      <c r="I591" s="13"/>
    </row>
    <row r="592" spans="9:9" ht="13" x14ac:dyDescent="0.15">
      <c r="I592" s="13"/>
    </row>
    <row r="593" spans="9:9" ht="13" x14ac:dyDescent="0.15">
      <c r="I593" s="13"/>
    </row>
    <row r="594" spans="9:9" ht="13" x14ac:dyDescent="0.15">
      <c r="I594" s="13"/>
    </row>
    <row r="595" spans="9:9" ht="13" x14ac:dyDescent="0.15">
      <c r="I595" s="13"/>
    </row>
    <row r="596" spans="9:9" ht="13" x14ac:dyDescent="0.15">
      <c r="I596" s="13"/>
    </row>
    <row r="597" spans="9:9" ht="13" x14ac:dyDescent="0.15">
      <c r="I597" s="13"/>
    </row>
    <row r="598" spans="9:9" ht="13" x14ac:dyDescent="0.15">
      <c r="I598" s="13"/>
    </row>
    <row r="599" spans="9:9" ht="13" x14ac:dyDescent="0.15">
      <c r="I599" s="13"/>
    </row>
    <row r="600" spans="9:9" ht="13" x14ac:dyDescent="0.15">
      <c r="I600" s="13"/>
    </row>
    <row r="601" spans="9:9" ht="13" x14ac:dyDescent="0.15">
      <c r="I601" s="13"/>
    </row>
    <row r="602" spans="9:9" ht="13" x14ac:dyDescent="0.15">
      <c r="I602" s="13"/>
    </row>
    <row r="603" spans="9:9" ht="13" x14ac:dyDescent="0.15">
      <c r="I603" s="13"/>
    </row>
    <row r="604" spans="9:9" ht="13" x14ac:dyDescent="0.15">
      <c r="I604" s="13"/>
    </row>
    <row r="605" spans="9:9" ht="13" x14ac:dyDescent="0.15">
      <c r="I605" s="13"/>
    </row>
    <row r="606" spans="9:9" ht="13" x14ac:dyDescent="0.15">
      <c r="I606" s="13"/>
    </row>
    <row r="607" spans="9:9" ht="13" x14ac:dyDescent="0.15">
      <c r="I607" s="13"/>
    </row>
    <row r="608" spans="9:9" ht="13" x14ac:dyDescent="0.15">
      <c r="I608" s="13"/>
    </row>
    <row r="609" spans="9:9" ht="13" x14ac:dyDescent="0.15">
      <c r="I609" s="13"/>
    </row>
    <row r="610" spans="9:9" ht="13" x14ac:dyDescent="0.15">
      <c r="I610" s="13"/>
    </row>
    <row r="611" spans="9:9" ht="13" x14ac:dyDescent="0.15">
      <c r="I611" s="13"/>
    </row>
    <row r="612" spans="9:9" ht="13" x14ac:dyDescent="0.15">
      <c r="I612" s="13"/>
    </row>
    <row r="613" spans="9:9" ht="13" x14ac:dyDescent="0.15">
      <c r="I613" s="13"/>
    </row>
    <row r="614" spans="9:9" ht="13" x14ac:dyDescent="0.15">
      <c r="I614" s="13"/>
    </row>
    <row r="615" spans="9:9" ht="13" x14ac:dyDescent="0.15">
      <c r="I615" s="13"/>
    </row>
    <row r="616" spans="9:9" ht="13" x14ac:dyDescent="0.15">
      <c r="I616" s="13"/>
    </row>
    <row r="617" spans="9:9" ht="13" x14ac:dyDescent="0.15">
      <c r="I617" s="13"/>
    </row>
    <row r="618" spans="9:9" ht="13" x14ac:dyDescent="0.15">
      <c r="I618" s="13"/>
    </row>
    <row r="619" spans="9:9" ht="13" x14ac:dyDescent="0.15">
      <c r="I619" s="13"/>
    </row>
    <row r="620" spans="9:9" ht="13" x14ac:dyDescent="0.15">
      <c r="I620" s="13"/>
    </row>
    <row r="621" spans="9:9" ht="13" x14ac:dyDescent="0.15">
      <c r="I621" s="13"/>
    </row>
    <row r="622" spans="9:9" ht="13" x14ac:dyDescent="0.15">
      <c r="I622" s="13"/>
    </row>
    <row r="623" spans="9:9" ht="13" x14ac:dyDescent="0.15">
      <c r="I623" s="13"/>
    </row>
    <row r="624" spans="9:9" ht="13" x14ac:dyDescent="0.15">
      <c r="I624" s="13"/>
    </row>
    <row r="625" spans="9:9" ht="13" x14ac:dyDescent="0.15">
      <c r="I625" s="13"/>
    </row>
    <row r="626" spans="9:9" ht="13" x14ac:dyDescent="0.15">
      <c r="I626" s="13"/>
    </row>
    <row r="627" spans="9:9" ht="13" x14ac:dyDescent="0.15">
      <c r="I627" s="13"/>
    </row>
    <row r="628" spans="9:9" ht="13" x14ac:dyDescent="0.15">
      <c r="I628" s="13"/>
    </row>
    <row r="629" spans="9:9" ht="13" x14ac:dyDescent="0.15">
      <c r="I629" s="13"/>
    </row>
    <row r="630" spans="9:9" ht="13" x14ac:dyDescent="0.15">
      <c r="I630" s="13"/>
    </row>
    <row r="631" spans="9:9" ht="13" x14ac:dyDescent="0.15">
      <c r="I631" s="13"/>
    </row>
    <row r="632" spans="9:9" ht="13" x14ac:dyDescent="0.15">
      <c r="I632" s="13"/>
    </row>
    <row r="633" spans="9:9" ht="13" x14ac:dyDescent="0.15">
      <c r="I633" s="13"/>
    </row>
    <row r="634" spans="9:9" ht="13" x14ac:dyDescent="0.15">
      <c r="I634" s="13"/>
    </row>
    <row r="635" spans="9:9" ht="13" x14ac:dyDescent="0.15">
      <c r="I635" s="13"/>
    </row>
    <row r="636" spans="9:9" ht="13" x14ac:dyDescent="0.15">
      <c r="I636" s="13"/>
    </row>
    <row r="637" spans="9:9" ht="13" x14ac:dyDescent="0.15">
      <c r="I637" s="13"/>
    </row>
    <row r="638" spans="9:9" ht="13" x14ac:dyDescent="0.15">
      <c r="I638" s="13"/>
    </row>
    <row r="639" spans="9:9" ht="13" x14ac:dyDescent="0.15">
      <c r="I639" s="13"/>
    </row>
    <row r="640" spans="9:9" ht="13" x14ac:dyDescent="0.15">
      <c r="I640" s="13"/>
    </row>
    <row r="641" spans="9:9" ht="13" x14ac:dyDescent="0.15">
      <c r="I641" s="13"/>
    </row>
    <row r="642" spans="9:9" ht="13" x14ac:dyDescent="0.15">
      <c r="I642" s="13"/>
    </row>
    <row r="643" spans="9:9" ht="13" x14ac:dyDescent="0.15">
      <c r="I643" s="13"/>
    </row>
    <row r="644" spans="9:9" ht="13" x14ac:dyDescent="0.15">
      <c r="I644" s="13"/>
    </row>
    <row r="645" spans="9:9" ht="13" x14ac:dyDescent="0.15">
      <c r="I645" s="13"/>
    </row>
    <row r="646" spans="9:9" ht="13" x14ac:dyDescent="0.15">
      <c r="I646" s="13"/>
    </row>
    <row r="647" spans="9:9" ht="13" x14ac:dyDescent="0.15">
      <c r="I647" s="13"/>
    </row>
    <row r="648" spans="9:9" ht="13" x14ac:dyDescent="0.15">
      <c r="I648" s="13"/>
    </row>
    <row r="649" spans="9:9" ht="13" x14ac:dyDescent="0.15">
      <c r="I649" s="13"/>
    </row>
    <row r="650" spans="9:9" ht="13" x14ac:dyDescent="0.15">
      <c r="I650" s="13"/>
    </row>
    <row r="651" spans="9:9" ht="13" x14ac:dyDescent="0.15">
      <c r="I651" s="13"/>
    </row>
    <row r="652" spans="9:9" ht="13" x14ac:dyDescent="0.15">
      <c r="I652" s="13"/>
    </row>
    <row r="653" spans="9:9" ht="13" x14ac:dyDescent="0.15">
      <c r="I653" s="13"/>
    </row>
    <row r="654" spans="9:9" ht="13" x14ac:dyDescent="0.15">
      <c r="I654" s="13"/>
    </row>
    <row r="655" spans="9:9" ht="13" x14ac:dyDescent="0.15">
      <c r="I655" s="13"/>
    </row>
    <row r="656" spans="9:9" ht="13" x14ac:dyDescent="0.15">
      <c r="I656" s="13"/>
    </row>
    <row r="657" spans="9:9" ht="13" x14ac:dyDescent="0.15">
      <c r="I657" s="13"/>
    </row>
    <row r="658" spans="9:9" ht="13" x14ac:dyDescent="0.15">
      <c r="I658" s="13"/>
    </row>
    <row r="659" spans="9:9" ht="13" x14ac:dyDescent="0.15">
      <c r="I659" s="13"/>
    </row>
    <row r="660" spans="9:9" ht="13" x14ac:dyDescent="0.15">
      <c r="I660" s="13"/>
    </row>
    <row r="661" spans="9:9" ht="13" x14ac:dyDescent="0.15">
      <c r="I661" s="13"/>
    </row>
    <row r="662" spans="9:9" ht="13" x14ac:dyDescent="0.15">
      <c r="I662" s="13"/>
    </row>
    <row r="663" spans="9:9" ht="13" x14ac:dyDescent="0.15">
      <c r="I663" s="13"/>
    </row>
    <row r="664" spans="9:9" ht="13" x14ac:dyDescent="0.15">
      <c r="I664" s="13"/>
    </row>
    <row r="665" spans="9:9" ht="13" x14ac:dyDescent="0.15">
      <c r="I665" s="13"/>
    </row>
    <row r="666" spans="9:9" ht="13" x14ac:dyDescent="0.15">
      <c r="I666" s="13"/>
    </row>
    <row r="667" spans="9:9" ht="13" x14ac:dyDescent="0.15">
      <c r="I667" s="13"/>
    </row>
    <row r="668" spans="9:9" ht="13" x14ac:dyDescent="0.15">
      <c r="I668" s="13"/>
    </row>
    <row r="669" spans="9:9" ht="13" x14ac:dyDescent="0.15">
      <c r="I669" s="13"/>
    </row>
    <row r="670" spans="9:9" ht="13" x14ac:dyDescent="0.15">
      <c r="I670" s="13"/>
    </row>
    <row r="671" spans="9:9" ht="13" x14ac:dyDescent="0.15">
      <c r="I671" s="13"/>
    </row>
    <row r="672" spans="9:9" ht="13" x14ac:dyDescent="0.15">
      <c r="I672" s="13"/>
    </row>
    <row r="673" spans="9:9" ht="13" x14ac:dyDescent="0.15">
      <c r="I673" s="13"/>
    </row>
    <row r="674" spans="9:9" ht="13" x14ac:dyDescent="0.15">
      <c r="I674" s="13"/>
    </row>
    <row r="675" spans="9:9" ht="13" x14ac:dyDescent="0.15">
      <c r="I675" s="13"/>
    </row>
    <row r="676" spans="9:9" ht="13" x14ac:dyDescent="0.15">
      <c r="I676" s="13"/>
    </row>
    <row r="677" spans="9:9" ht="13" x14ac:dyDescent="0.15">
      <c r="I677" s="13"/>
    </row>
    <row r="678" spans="9:9" ht="13" x14ac:dyDescent="0.15">
      <c r="I678" s="13"/>
    </row>
    <row r="679" spans="9:9" ht="13" x14ac:dyDescent="0.15">
      <c r="I679" s="13"/>
    </row>
    <row r="680" spans="9:9" ht="13" x14ac:dyDescent="0.15">
      <c r="I680" s="13"/>
    </row>
    <row r="681" spans="9:9" ht="13" x14ac:dyDescent="0.15">
      <c r="I681" s="13"/>
    </row>
    <row r="682" spans="9:9" ht="13" x14ac:dyDescent="0.15">
      <c r="I682" s="13"/>
    </row>
    <row r="683" spans="9:9" ht="13" x14ac:dyDescent="0.15">
      <c r="I683" s="13"/>
    </row>
    <row r="684" spans="9:9" ht="13" x14ac:dyDescent="0.15">
      <c r="I684" s="13"/>
    </row>
    <row r="685" spans="9:9" ht="13" x14ac:dyDescent="0.15">
      <c r="I685" s="13"/>
    </row>
    <row r="686" spans="9:9" ht="13" x14ac:dyDescent="0.15">
      <c r="I686" s="13"/>
    </row>
    <row r="687" spans="9:9" ht="13" x14ac:dyDescent="0.15">
      <c r="I687" s="13"/>
    </row>
    <row r="688" spans="9:9" ht="13" x14ac:dyDescent="0.15">
      <c r="I688" s="13"/>
    </row>
    <row r="689" spans="9:9" ht="13" x14ac:dyDescent="0.15">
      <c r="I689" s="13"/>
    </row>
    <row r="690" spans="9:9" ht="13" x14ac:dyDescent="0.15">
      <c r="I690" s="13"/>
    </row>
    <row r="691" spans="9:9" ht="13" x14ac:dyDescent="0.15">
      <c r="I691" s="13"/>
    </row>
    <row r="692" spans="9:9" ht="13" x14ac:dyDescent="0.15">
      <c r="I692" s="13"/>
    </row>
    <row r="693" spans="9:9" ht="13" x14ac:dyDescent="0.15">
      <c r="I693" s="13"/>
    </row>
    <row r="694" spans="9:9" ht="13" x14ac:dyDescent="0.15">
      <c r="I694" s="13"/>
    </row>
    <row r="695" spans="9:9" ht="13" x14ac:dyDescent="0.15">
      <c r="I695" s="13"/>
    </row>
    <row r="696" spans="9:9" ht="13" x14ac:dyDescent="0.15">
      <c r="I696" s="13"/>
    </row>
    <row r="697" spans="9:9" ht="13" x14ac:dyDescent="0.15">
      <c r="I697" s="13"/>
    </row>
    <row r="698" spans="9:9" ht="13" x14ac:dyDescent="0.15">
      <c r="I698" s="13"/>
    </row>
    <row r="699" spans="9:9" ht="13" x14ac:dyDescent="0.15">
      <c r="I699" s="13"/>
    </row>
    <row r="700" spans="9:9" ht="13" x14ac:dyDescent="0.15">
      <c r="I700" s="13"/>
    </row>
    <row r="701" spans="9:9" ht="13" x14ac:dyDescent="0.15">
      <c r="I701" s="13"/>
    </row>
    <row r="702" spans="9:9" ht="13" x14ac:dyDescent="0.15">
      <c r="I702" s="13"/>
    </row>
    <row r="703" spans="9:9" ht="13" x14ac:dyDescent="0.15">
      <c r="I703" s="13"/>
    </row>
    <row r="704" spans="9:9" ht="13" x14ac:dyDescent="0.15">
      <c r="I704" s="13"/>
    </row>
    <row r="705" spans="9:9" ht="13" x14ac:dyDescent="0.15">
      <c r="I705" s="13"/>
    </row>
    <row r="706" spans="9:9" ht="13" x14ac:dyDescent="0.15">
      <c r="I706" s="13"/>
    </row>
    <row r="707" spans="9:9" ht="13" x14ac:dyDescent="0.15">
      <c r="I707" s="13"/>
    </row>
    <row r="708" spans="9:9" ht="13" x14ac:dyDescent="0.15">
      <c r="I708" s="13"/>
    </row>
    <row r="709" spans="9:9" ht="13" x14ac:dyDescent="0.15">
      <c r="I709" s="13"/>
    </row>
    <row r="710" spans="9:9" ht="13" x14ac:dyDescent="0.15">
      <c r="I710" s="13"/>
    </row>
    <row r="711" spans="9:9" ht="13" x14ac:dyDescent="0.15">
      <c r="I711" s="13"/>
    </row>
    <row r="712" spans="9:9" ht="13" x14ac:dyDescent="0.15">
      <c r="I712" s="13"/>
    </row>
    <row r="713" spans="9:9" ht="13" x14ac:dyDescent="0.15">
      <c r="I713" s="13"/>
    </row>
    <row r="714" spans="9:9" ht="13" x14ac:dyDescent="0.15">
      <c r="I714" s="13"/>
    </row>
    <row r="715" spans="9:9" ht="13" x14ac:dyDescent="0.15">
      <c r="I715" s="13"/>
    </row>
    <row r="716" spans="9:9" ht="13" x14ac:dyDescent="0.15">
      <c r="I716" s="13"/>
    </row>
    <row r="717" spans="9:9" ht="13" x14ac:dyDescent="0.15">
      <c r="I717" s="13"/>
    </row>
    <row r="718" spans="9:9" ht="13" x14ac:dyDescent="0.15">
      <c r="I718" s="13"/>
    </row>
    <row r="719" spans="9:9" ht="13" x14ac:dyDescent="0.15">
      <c r="I719" s="13"/>
    </row>
    <row r="720" spans="9:9" ht="13" x14ac:dyDescent="0.15">
      <c r="I720" s="13"/>
    </row>
    <row r="721" spans="9:9" ht="13" x14ac:dyDescent="0.15">
      <c r="I721" s="13"/>
    </row>
    <row r="722" spans="9:9" ht="13" x14ac:dyDescent="0.15">
      <c r="I722" s="13"/>
    </row>
    <row r="723" spans="9:9" ht="13" x14ac:dyDescent="0.15">
      <c r="I723" s="13"/>
    </row>
    <row r="724" spans="9:9" ht="13" x14ac:dyDescent="0.15">
      <c r="I724" s="13"/>
    </row>
    <row r="725" spans="9:9" ht="13" x14ac:dyDescent="0.15">
      <c r="I725" s="13"/>
    </row>
    <row r="726" spans="9:9" ht="13" x14ac:dyDescent="0.15">
      <c r="I726" s="13"/>
    </row>
    <row r="727" spans="9:9" ht="13" x14ac:dyDescent="0.15">
      <c r="I727" s="13"/>
    </row>
    <row r="728" spans="9:9" ht="13" x14ac:dyDescent="0.15">
      <c r="I728" s="13"/>
    </row>
    <row r="729" spans="9:9" ht="13" x14ac:dyDescent="0.15">
      <c r="I729" s="13"/>
    </row>
    <row r="730" spans="9:9" ht="13" x14ac:dyDescent="0.15">
      <c r="I730" s="13"/>
    </row>
    <row r="731" spans="9:9" ht="13" x14ac:dyDescent="0.15">
      <c r="I731" s="13"/>
    </row>
    <row r="732" spans="9:9" ht="13" x14ac:dyDescent="0.15">
      <c r="I732" s="13"/>
    </row>
    <row r="733" spans="9:9" ht="13" x14ac:dyDescent="0.15">
      <c r="I733" s="13"/>
    </row>
    <row r="734" spans="9:9" ht="13" x14ac:dyDescent="0.15">
      <c r="I734" s="13"/>
    </row>
    <row r="735" spans="9:9" ht="13" x14ac:dyDescent="0.15">
      <c r="I735" s="13"/>
    </row>
    <row r="736" spans="9:9" ht="13" x14ac:dyDescent="0.15">
      <c r="I736" s="13"/>
    </row>
    <row r="737" spans="9:9" ht="13" x14ac:dyDescent="0.15">
      <c r="I737" s="13"/>
    </row>
    <row r="738" spans="9:9" ht="13" x14ac:dyDescent="0.15">
      <c r="I738" s="13"/>
    </row>
    <row r="739" spans="9:9" ht="13" x14ac:dyDescent="0.15">
      <c r="I739" s="13"/>
    </row>
    <row r="740" spans="9:9" ht="13" x14ac:dyDescent="0.15">
      <c r="I740" s="13"/>
    </row>
    <row r="741" spans="9:9" ht="13" x14ac:dyDescent="0.15">
      <c r="I741" s="13"/>
    </row>
    <row r="742" spans="9:9" ht="13" x14ac:dyDescent="0.15">
      <c r="I742" s="13"/>
    </row>
    <row r="743" spans="9:9" ht="13" x14ac:dyDescent="0.15">
      <c r="I743" s="13"/>
    </row>
    <row r="744" spans="9:9" ht="13" x14ac:dyDescent="0.15">
      <c r="I744" s="13"/>
    </row>
    <row r="745" spans="9:9" ht="13" x14ac:dyDescent="0.15">
      <c r="I745" s="13"/>
    </row>
    <row r="746" spans="9:9" ht="13" x14ac:dyDescent="0.15">
      <c r="I746" s="13"/>
    </row>
    <row r="747" spans="9:9" ht="13" x14ac:dyDescent="0.15">
      <c r="I747" s="13"/>
    </row>
    <row r="748" spans="9:9" ht="13" x14ac:dyDescent="0.15">
      <c r="I748" s="13"/>
    </row>
    <row r="749" spans="9:9" ht="13" x14ac:dyDescent="0.15">
      <c r="I749" s="13"/>
    </row>
    <row r="750" spans="9:9" ht="13" x14ac:dyDescent="0.15">
      <c r="I750" s="13"/>
    </row>
    <row r="751" spans="9:9" ht="13" x14ac:dyDescent="0.15">
      <c r="I751" s="13"/>
    </row>
    <row r="752" spans="9:9" ht="13" x14ac:dyDescent="0.15">
      <c r="I752" s="13"/>
    </row>
    <row r="753" spans="9:9" ht="13" x14ac:dyDescent="0.15">
      <c r="I753" s="13"/>
    </row>
    <row r="754" spans="9:9" ht="13" x14ac:dyDescent="0.15">
      <c r="I754" s="13"/>
    </row>
    <row r="755" spans="9:9" ht="13" x14ac:dyDescent="0.15">
      <c r="I755" s="13"/>
    </row>
    <row r="756" spans="9:9" ht="13" x14ac:dyDescent="0.15">
      <c r="I756" s="13"/>
    </row>
    <row r="757" spans="9:9" ht="13" x14ac:dyDescent="0.15">
      <c r="I757" s="13"/>
    </row>
    <row r="758" spans="9:9" ht="13" x14ac:dyDescent="0.15">
      <c r="I758" s="13"/>
    </row>
    <row r="759" spans="9:9" ht="13" x14ac:dyDescent="0.15">
      <c r="I759" s="13"/>
    </row>
    <row r="760" spans="9:9" ht="13" x14ac:dyDescent="0.15">
      <c r="I760" s="13"/>
    </row>
    <row r="761" spans="9:9" ht="13" x14ac:dyDescent="0.15">
      <c r="I761" s="13"/>
    </row>
    <row r="762" spans="9:9" ht="13" x14ac:dyDescent="0.15">
      <c r="I762" s="13"/>
    </row>
    <row r="763" spans="9:9" ht="13" x14ac:dyDescent="0.15">
      <c r="I763" s="13"/>
    </row>
    <row r="764" spans="9:9" ht="13" x14ac:dyDescent="0.15">
      <c r="I764" s="13"/>
    </row>
    <row r="765" spans="9:9" ht="13" x14ac:dyDescent="0.15">
      <c r="I765" s="13"/>
    </row>
    <row r="766" spans="9:9" ht="13" x14ac:dyDescent="0.15">
      <c r="I766" s="13"/>
    </row>
    <row r="767" spans="9:9" ht="13" x14ac:dyDescent="0.15">
      <c r="I767" s="13"/>
    </row>
    <row r="768" spans="9:9" ht="13" x14ac:dyDescent="0.15">
      <c r="I768" s="13"/>
    </row>
    <row r="769" spans="9:9" ht="13" x14ac:dyDescent="0.15">
      <c r="I769" s="13"/>
    </row>
    <row r="770" spans="9:9" ht="13" x14ac:dyDescent="0.15">
      <c r="I770" s="13"/>
    </row>
    <row r="771" spans="9:9" ht="13" x14ac:dyDescent="0.15">
      <c r="I771" s="13"/>
    </row>
    <row r="772" spans="9:9" ht="13" x14ac:dyDescent="0.15">
      <c r="I772" s="13"/>
    </row>
    <row r="773" spans="9:9" ht="13" x14ac:dyDescent="0.15">
      <c r="I773" s="13"/>
    </row>
    <row r="774" spans="9:9" ht="13" x14ac:dyDescent="0.15">
      <c r="I774" s="13"/>
    </row>
    <row r="775" spans="9:9" ht="13" x14ac:dyDescent="0.15">
      <c r="I775" s="13"/>
    </row>
    <row r="776" spans="9:9" ht="13" x14ac:dyDescent="0.15">
      <c r="I776" s="13"/>
    </row>
    <row r="777" spans="9:9" ht="13" x14ac:dyDescent="0.15">
      <c r="I777" s="13"/>
    </row>
    <row r="778" spans="9:9" ht="13" x14ac:dyDescent="0.15">
      <c r="I778" s="13"/>
    </row>
    <row r="779" spans="9:9" ht="13" x14ac:dyDescent="0.15">
      <c r="I779" s="13"/>
    </row>
    <row r="780" spans="9:9" ht="13" x14ac:dyDescent="0.15">
      <c r="I780" s="13"/>
    </row>
    <row r="781" spans="9:9" ht="13" x14ac:dyDescent="0.15">
      <c r="I781" s="13"/>
    </row>
    <row r="782" spans="9:9" ht="13" x14ac:dyDescent="0.15">
      <c r="I782" s="13"/>
    </row>
    <row r="783" spans="9:9" ht="13" x14ac:dyDescent="0.15">
      <c r="I783" s="13"/>
    </row>
    <row r="784" spans="9:9" ht="13" x14ac:dyDescent="0.15">
      <c r="I784" s="13"/>
    </row>
    <row r="785" spans="9:9" ht="13" x14ac:dyDescent="0.15">
      <c r="I785" s="13"/>
    </row>
    <row r="786" spans="9:9" ht="13" x14ac:dyDescent="0.15">
      <c r="I786" s="13"/>
    </row>
    <row r="787" spans="9:9" ht="13" x14ac:dyDescent="0.15">
      <c r="I787" s="13"/>
    </row>
    <row r="788" spans="9:9" ht="13" x14ac:dyDescent="0.15">
      <c r="I788" s="13"/>
    </row>
    <row r="789" spans="9:9" ht="13" x14ac:dyDescent="0.15">
      <c r="I789" s="13"/>
    </row>
    <row r="790" spans="9:9" ht="13" x14ac:dyDescent="0.15">
      <c r="I790" s="13"/>
    </row>
    <row r="791" spans="9:9" ht="13" x14ac:dyDescent="0.15">
      <c r="I791" s="13"/>
    </row>
    <row r="792" spans="9:9" ht="13" x14ac:dyDescent="0.15">
      <c r="I792" s="13"/>
    </row>
    <row r="793" spans="9:9" ht="13" x14ac:dyDescent="0.15">
      <c r="I793" s="13"/>
    </row>
    <row r="794" spans="9:9" ht="13" x14ac:dyDescent="0.15">
      <c r="I794" s="13"/>
    </row>
    <row r="795" spans="9:9" ht="13" x14ac:dyDescent="0.15">
      <c r="I795" s="13"/>
    </row>
    <row r="796" spans="9:9" ht="13" x14ac:dyDescent="0.15">
      <c r="I796" s="13"/>
    </row>
    <row r="797" spans="9:9" ht="13" x14ac:dyDescent="0.15">
      <c r="I797" s="13"/>
    </row>
    <row r="798" spans="9:9" ht="13" x14ac:dyDescent="0.15">
      <c r="I798" s="13"/>
    </row>
    <row r="799" spans="9:9" ht="13" x14ac:dyDescent="0.15">
      <c r="I799" s="13"/>
    </row>
    <row r="800" spans="9:9" ht="13" x14ac:dyDescent="0.15">
      <c r="I800" s="13"/>
    </row>
    <row r="801" spans="9:9" ht="13" x14ac:dyDescent="0.15">
      <c r="I801" s="13"/>
    </row>
    <row r="802" spans="9:9" ht="13" x14ac:dyDescent="0.15">
      <c r="I802" s="13"/>
    </row>
    <row r="803" spans="9:9" ht="13" x14ac:dyDescent="0.15">
      <c r="I803" s="13"/>
    </row>
    <row r="804" spans="9:9" ht="13" x14ac:dyDescent="0.15">
      <c r="I804" s="13"/>
    </row>
    <row r="805" spans="9:9" ht="13" x14ac:dyDescent="0.15">
      <c r="I805" s="13"/>
    </row>
    <row r="806" spans="9:9" ht="13" x14ac:dyDescent="0.15">
      <c r="I806" s="13"/>
    </row>
    <row r="807" spans="9:9" ht="13" x14ac:dyDescent="0.15">
      <c r="I807" s="13"/>
    </row>
    <row r="808" spans="9:9" ht="13" x14ac:dyDescent="0.15">
      <c r="I808" s="13"/>
    </row>
    <row r="809" spans="9:9" ht="13" x14ac:dyDescent="0.15">
      <c r="I809" s="13"/>
    </row>
    <row r="810" spans="9:9" ht="13" x14ac:dyDescent="0.15">
      <c r="I810" s="13"/>
    </row>
    <row r="811" spans="9:9" ht="13" x14ac:dyDescent="0.15">
      <c r="I811" s="13"/>
    </row>
    <row r="812" spans="9:9" ht="13" x14ac:dyDescent="0.15">
      <c r="I812" s="13"/>
    </row>
    <row r="813" spans="9:9" ht="13" x14ac:dyDescent="0.15">
      <c r="I813" s="13"/>
    </row>
    <row r="814" spans="9:9" ht="13" x14ac:dyDescent="0.15">
      <c r="I814" s="13"/>
    </row>
    <row r="815" spans="9:9" ht="13" x14ac:dyDescent="0.15">
      <c r="I815" s="13"/>
    </row>
    <row r="816" spans="9:9" ht="13" x14ac:dyDescent="0.15">
      <c r="I816" s="13"/>
    </row>
    <row r="817" spans="9:9" ht="13" x14ac:dyDescent="0.15">
      <c r="I817" s="13"/>
    </row>
    <row r="818" spans="9:9" ht="13" x14ac:dyDescent="0.15">
      <c r="I818" s="13"/>
    </row>
    <row r="819" spans="9:9" ht="13" x14ac:dyDescent="0.15">
      <c r="I819" s="13"/>
    </row>
    <row r="820" spans="9:9" ht="13" x14ac:dyDescent="0.15">
      <c r="I820" s="13"/>
    </row>
    <row r="821" spans="9:9" ht="13" x14ac:dyDescent="0.15">
      <c r="I821" s="13"/>
    </row>
    <row r="822" spans="9:9" ht="13" x14ac:dyDescent="0.15">
      <c r="I822" s="13"/>
    </row>
    <row r="823" spans="9:9" ht="13" x14ac:dyDescent="0.15">
      <c r="I823" s="13"/>
    </row>
    <row r="824" spans="9:9" ht="13" x14ac:dyDescent="0.15">
      <c r="I824" s="13"/>
    </row>
    <row r="825" spans="9:9" ht="13" x14ac:dyDescent="0.15">
      <c r="I825" s="13"/>
    </row>
    <row r="826" spans="9:9" ht="13" x14ac:dyDescent="0.15">
      <c r="I826" s="13"/>
    </row>
    <row r="827" spans="9:9" ht="13" x14ac:dyDescent="0.15">
      <c r="I827" s="13"/>
    </row>
    <row r="828" spans="9:9" ht="13" x14ac:dyDescent="0.15">
      <c r="I828" s="13"/>
    </row>
    <row r="829" spans="9:9" ht="13" x14ac:dyDescent="0.15">
      <c r="I829" s="13"/>
    </row>
    <row r="830" spans="9:9" ht="13" x14ac:dyDescent="0.15">
      <c r="I830" s="13"/>
    </row>
    <row r="831" spans="9:9" ht="13" x14ac:dyDescent="0.15">
      <c r="I831" s="13"/>
    </row>
    <row r="832" spans="9:9" ht="13" x14ac:dyDescent="0.15">
      <c r="I832" s="13"/>
    </row>
    <row r="833" spans="9:9" ht="13" x14ac:dyDescent="0.15">
      <c r="I833" s="13"/>
    </row>
    <row r="834" spans="9:9" ht="13" x14ac:dyDescent="0.15">
      <c r="I834" s="13"/>
    </row>
    <row r="835" spans="9:9" ht="13" x14ac:dyDescent="0.15">
      <c r="I835" s="13"/>
    </row>
    <row r="836" spans="9:9" ht="13" x14ac:dyDescent="0.15">
      <c r="I836" s="13"/>
    </row>
    <row r="837" spans="9:9" ht="13" x14ac:dyDescent="0.15">
      <c r="I837" s="13"/>
    </row>
    <row r="838" spans="9:9" ht="13" x14ac:dyDescent="0.15">
      <c r="I838" s="13"/>
    </row>
    <row r="839" spans="9:9" ht="13" x14ac:dyDescent="0.15">
      <c r="I839" s="13"/>
    </row>
    <row r="840" spans="9:9" ht="13" x14ac:dyDescent="0.15">
      <c r="I840" s="13"/>
    </row>
    <row r="841" spans="9:9" ht="13" x14ac:dyDescent="0.15">
      <c r="I841" s="13"/>
    </row>
    <row r="842" spans="9:9" ht="13" x14ac:dyDescent="0.15">
      <c r="I842" s="13"/>
    </row>
    <row r="843" spans="9:9" ht="13" x14ac:dyDescent="0.15">
      <c r="I843" s="13"/>
    </row>
    <row r="844" spans="9:9" ht="13" x14ac:dyDescent="0.15">
      <c r="I844" s="13"/>
    </row>
    <row r="845" spans="9:9" ht="13" x14ac:dyDescent="0.15">
      <c r="I845" s="13"/>
    </row>
    <row r="846" spans="9:9" ht="13" x14ac:dyDescent="0.15">
      <c r="I846" s="13"/>
    </row>
    <row r="847" spans="9:9" ht="13" x14ac:dyDescent="0.15">
      <c r="I847" s="13"/>
    </row>
    <row r="848" spans="9:9" ht="13" x14ac:dyDescent="0.15">
      <c r="I848" s="13"/>
    </row>
    <row r="849" spans="9:9" ht="13" x14ac:dyDescent="0.15">
      <c r="I849" s="13"/>
    </row>
    <row r="850" spans="9:9" ht="13" x14ac:dyDescent="0.15">
      <c r="I850" s="13"/>
    </row>
    <row r="851" spans="9:9" ht="13" x14ac:dyDescent="0.15">
      <c r="I851" s="13"/>
    </row>
    <row r="852" spans="9:9" ht="13" x14ac:dyDescent="0.15">
      <c r="I852" s="13"/>
    </row>
    <row r="853" spans="9:9" ht="13" x14ac:dyDescent="0.15">
      <c r="I853" s="13"/>
    </row>
    <row r="854" spans="9:9" ht="13" x14ac:dyDescent="0.15">
      <c r="I854" s="13"/>
    </row>
    <row r="855" spans="9:9" ht="13" x14ac:dyDescent="0.15">
      <c r="I855" s="13"/>
    </row>
    <row r="856" spans="9:9" ht="13" x14ac:dyDescent="0.15">
      <c r="I856" s="13"/>
    </row>
    <row r="857" spans="9:9" ht="13" x14ac:dyDescent="0.15">
      <c r="I857" s="13"/>
    </row>
    <row r="858" spans="9:9" ht="13" x14ac:dyDescent="0.15">
      <c r="I858" s="13"/>
    </row>
    <row r="859" spans="9:9" ht="13" x14ac:dyDescent="0.15">
      <c r="I859" s="13"/>
    </row>
    <row r="860" spans="9:9" ht="13" x14ac:dyDescent="0.15">
      <c r="I860" s="13"/>
    </row>
    <row r="861" spans="9:9" ht="13" x14ac:dyDescent="0.15">
      <c r="I861" s="13"/>
    </row>
    <row r="862" spans="9:9" ht="13" x14ac:dyDescent="0.15">
      <c r="I862" s="13"/>
    </row>
    <row r="863" spans="9:9" ht="13" x14ac:dyDescent="0.15">
      <c r="I863" s="13"/>
    </row>
    <row r="864" spans="9:9" ht="13" x14ac:dyDescent="0.15">
      <c r="I864" s="13"/>
    </row>
    <row r="865" spans="9:9" ht="13" x14ac:dyDescent="0.15">
      <c r="I865" s="13"/>
    </row>
    <row r="866" spans="9:9" ht="13" x14ac:dyDescent="0.15">
      <c r="I866" s="13"/>
    </row>
    <row r="867" spans="9:9" ht="13" x14ac:dyDescent="0.15">
      <c r="I867" s="13"/>
    </row>
    <row r="868" spans="9:9" ht="13" x14ac:dyDescent="0.15">
      <c r="I868" s="13"/>
    </row>
    <row r="869" spans="9:9" ht="13" x14ac:dyDescent="0.15">
      <c r="I869" s="13"/>
    </row>
    <row r="870" spans="9:9" ht="13" x14ac:dyDescent="0.15">
      <c r="I870" s="13"/>
    </row>
    <row r="871" spans="9:9" ht="13" x14ac:dyDescent="0.15">
      <c r="I871" s="13"/>
    </row>
    <row r="872" spans="9:9" ht="13" x14ac:dyDescent="0.15">
      <c r="I872" s="13"/>
    </row>
    <row r="873" spans="9:9" ht="13" x14ac:dyDescent="0.15">
      <c r="I873" s="13"/>
    </row>
    <row r="874" spans="9:9" ht="13" x14ac:dyDescent="0.15">
      <c r="I874" s="13"/>
    </row>
    <row r="875" spans="9:9" ht="13" x14ac:dyDescent="0.15">
      <c r="I875" s="13"/>
    </row>
    <row r="876" spans="9:9" ht="13" x14ac:dyDescent="0.15">
      <c r="I876" s="13"/>
    </row>
    <row r="877" spans="9:9" ht="13" x14ac:dyDescent="0.15">
      <c r="I877" s="13"/>
    </row>
    <row r="878" spans="9:9" ht="13" x14ac:dyDescent="0.15">
      <c r="I878" s="13"/>
    </row>
    <row r="879" spans="9:9" ht="13" x14ac:dyDescent="0.15">
      <c r="I879" s="13"/>
    </row>
    <row r="880" spans="9:9" ht="13" x14ac:dyDescent="0.15">
      <c r="I880" s="13"/>
    </row>
    <row r="881" spans="9:9" ht="13" x14ac:dyDescent="0.15">
      <c r="I881" s="13"/>
    </row>
    <row r="882" spans="9:9" ht="13" x14ac:dyDescent="0.15">
      <c r="I882" s="13"/>
    </row>
    <row r="883" spans="9:9" ht="13" x14ac:dyDescent="0.15">
      <c r="I883" s="13"/>
    </row>
    <row r="884" spans="9:9" ht="13" x14ac:dyDescent="0.15">
      <c r="I884" s="13"/>
    </row>
    <row r="885" spans="9:9" ht="13" x14ac:dyDescent="0.15">
      <c r="I885" s="13"/>
    </row>
    <row r="886" spans="9:9" ht="13" x14ac:dyDescent="0.15">
      <c r="I886" s="13"/>
    </row>
    <row r="887" spans="9:9" ht="13" x14ac:dyDescent="0.15">
      <c r="I887" s="13"/>
    </row>
    <row r="888" spans="9:9" ht="13" x14ac:dyDescent="0.15">
      <c r="I888" s="13"/>
    </row>
    <row r="889" spans="9:9" ht="13" x14ac:dyDescent="0.15">
      <c r="I889" s="13"/>
    </row>
    <row r="890" spans="9:9" ht="13" x14ac:dyDescent="0.15">
      <c r="I890" s="13"/>
    </row>
    <row r="891" spans="9:9" ht="13" x14ac:dyDescent="0.15">
      <c r="I891" s="13"/>
    </row>
    <row r="892" spans="9:9" ht="13" x14ac:dyDescent="0.15">
      <c r="I892" s="13"/>
    </row>
    <row r="893" spans="9:9" ht="13" x14ac:dyDescent="0.15">
      <c r="I893" s="13"/>
    </row>
    <row r="894" spans="9:9" ht="13" x14ac:dyDescent="0.15">
      <c r="I894" s="13"/>
    </row>
    <row r="895" spans="9:9" ht="13" x14ac:dyDescent="0.15">
      <c r="I895" s="13"/>
    </row>
    <row r="896" spans="9:9" ht="13" x14ac:dyDescent="0.15">
      <c r="I896" s="13"/>
    </row>
    <row r="897" spans="9:9" ht="13" x14ac:dyDescent="0.15">
      <c r="I897" s="13"/>
    </row>
    <row r="898" spans="9:9" ht="13" x14ac:dyDescent="0.15">
      <c r="I898" s="13"/>
    </row>
    <row r="899" spans="9:9" ht="13" x14ac:dyDescent="0.15">
      <c r="I899" s="13"/>
    </row>
    <row r="900" spans="9:9" ht="13" x14ac:dyDescent="0.15">
      <c r="I900" s="13"/>
    </row>
    <row r="901" spans="9:9" ht="13" x14ac:dyDescent="0.15">
      <c r="I901" s="13"/>
    </row>
    <row r="902" spans="9:9" ht="13" x14ac:dyDescent="0.15">
      <c r="I902" s="13"/>
    </row>
    <row r="903" spans="9:9" ht="13" x14ac:dyDescent="0.15">
      <c r="I903" s="13"/>
    </row>
    <row r="904" spans="9:9" ht="13" x14ac:dyDescent="0.15">
      <c r="I904" s="13"/>
    </row>
    <row r="905" spans="9:9" ht="13" x14ac:dyDescent="0.15">
      <c r="I905" s="13"/>
    </row>
    <row r="906" spans="9:9" ht="13" x14ac:dyDescent="0.15">
      <c r="I906" s="13"/>
    </row>
    <row r="907" spans="9:9" ht="13" x14ac:dyDescent="0.15">
      <c r="I907" s="13"/>
    </row>
    <row r="908" spans="9:9" ht="13" x14ac:dyDescent="0.15">
      <c r="I908" s="13"/>
    </row>
    <row r="909" spans="9:9" ht="13" x14ac:dyDescent="0.15">
      <c r="I909" s="13"/>
    </row>
    <row r="910" spans="9:9" ht="13" x14ac:dyDescent="0.15">
      <c r="I910" s="13"/>
    </row>
    <row r="911" spans="9:9" ht="13" x14ac:dyDescent="0.15">
      <c r="I911" s="13"/>
    </row>
    <row r="912" spans="9:9" ht="13" x14ac:dyDescent="0.15">
      <c r="I912" s="13"/>
    </row>
    <row r="913" spans="9:9" ht="13" x14ac:dyDescent="0.15">
      <c r="I913" s="13"/>
    </row>
    <row r="914" spans="9:9" ht="13" x14ac:dyDescent="0.15">
      <c r="I914" s="13"/>
    </row>
    <row r="915" spans="9:9" ht="13" x14ac:dyDescent="0.15">
      <c r="I915" s="13"/>
    </row>
    <row r="916" spans="9:9" ht="13" x14ac:dyDescent="0.15">
      <c r="I916" s="13"/>
    </row>
    <row r="917" spans="9:9" ht="13" x14ac:dyDescent="0.15">
      <c r="I917" s="13"/>
    </row>
    <row r="918" spans="9:9" ht="13" x14ac:dyDescent="0.15">
      <c r="I918" s="13"/>
    </row>
    <row r="919" spans="9:9" ht="13" x14ac:dyDescent="0.15">
      <c r="I919" s="13"/>
    </row>
    <row r="920" spans="9:9" ht="13" x14ac:dyDescent="0.15">
      <c r="I920" s="13"/>
    </row>
    <row r="921" spans="9:9" ht="13" x14ac:dyDescent="0.15">
      <c r="I921" s="13"/>
    </row>
    <row r="922" spans="9:9" ht="13" x14ac:dyDescent="0.15">
      <c r="I922" s="13"/>
    </row>
    <row r="923" spans="9:9" ht="13" x14ac:dyDescent="0.15">
      <c r="I923" s="13"/>
    </row>
    <row r="924" spans="9:9" ht="13" x14ac:dyDescent="0.15">
      <c r="I924" s="13"/>
    </row>
    <row r="925" spans="9:9" ht="13" x14ac:dyDescent="0.15">
      <c r="I925" s="13"/>
    </row>
    <row r="926" spans="9:9" ht="13" x14ac:dyDescent="0.15">
      <c r="I926" s="13"/>
    </row>
    <row r="927" spans="9:9" ht="13" x14ac:dyDescent="0.15">
      <c r="I927" s="13"/>
    </row>
    <row r="928" spans="9:9" ht="13" x14ac:dyDescent="0.15">
      <c r="I928" s="13"/>
    </row>
    <row r="929" spans="9:9" ht="13" x14ac:dyDescent="0.15">
      <c r="I929" s="13"/>
    </row>
    <row r="930" spans="9:9" ht="13" x14ac:dyDescent="0.15">
      <c r="I930" s="13"/>
    </row>
    <row r="931" spans="9:9" ht="13" x14ac:dyDescent="0.15">
      <c r="I931" s="13"/>
    </row>
    <row r="932" spans="9:9" ht="13" x14ac:dyDescent="0.15">
      <c r="I932" s="13"/>
    </row>
    <row r="933" spans="9:9" ht="13" x14ac:dyDescent="0.15">
      <c r="I933" s="13"/>
    </row>
    <row r="934" spans="9:9" ht="13" x14ac:dyDescent="0.15">
      <c r="I934" s="13"/>
    </row>
    <row r="935" spans="9:9" ht="13" x14ac:dyDescent="0.15">
      <c r="I935" s="13"/>
    </row>
    <row r="936" spans="9:9" ht="13" x14ac:dyDescent="0.15">
      <c r="I936" s="13"/>
    </row>
    <row r="937" spans="9:9" ht="13" x14ac:dyDescent="0.15">
      <c r="I937" s="13"/>
    </row>
    <row r="938" spans="9:9" ht="13" x14ac:dyDescent="0.15">
      <c r="I938" s="13"/>
    </row>
    <row r="939" spans="9:9" ht="13" x14ac:dyDescent="0.15">
      <c r="I939" s="13"/>
    </row>
    <row r="940" spans="9:9" ht="13" x14ac:dyDescent="0.15">
      <c r="I940" s="13"/>
    </row>
    <row r="941" spans="9:9" ht="13" x14ac:dyDescent="0.15">
      <c r="I941" s="13"/>
    </row>
    <row r="942" spans="9:9" ht="13" x14ac:dyDescent="0.15">
      <c r="I942" s="13"/>
    </row>
    <row r="943" spans="9:9" ht="13" x14ac:dyDescent="0.15">
      <c r="I943" s="13"/>
    </row>
    <row r="944" spans="9:9" ht="13" x14ac:dyDescent="0.15">
      <c r="I944" s="13"/>
    </row>
    <row r="945" spans="9:9" ht="13" x14ac:dyDescent="0.15">
      <c r="I945" s="13"/>
    </row>
    <row r="946" spans="9:9" ht="13" x14ac:dyDescent="0.15">
      <c r="I946" s="13"/>
    </row>
    <row r="947" spans="9:9" ht="13" x14ac:dyDescent="0.15">
      <c r="I947" s="13"/>
    </row>
    <row r="948" spans="9:9" ht="13" x14ac:dyDescent="0.15">
      <c r="I948" s="13"/>
    </row>
    <row r="949" spans="9:9" ht="13" x14ac:dyDescent="0.15">
      <c r="I949" s="13"/>
    </row>
    <row r="950" spans="9:9" ht="13" x14ac:dyDescent="0.15">
      <c r="I950" s="13"/>
    </row>
    <row r="951" spans="9:9" ht="13" x14ac:dyDescent="0.15">
      <c r="I951" s="13"/>
    </row>
    <row r="952" spans="9:9" ht="13" x14ac:dyDescent="0.15">
      <c r="I952" s="13"/>
    </row>
    <row r="953" spans="9:9" ht="13" x14ac:dyDescent="0.15">
      <c r="I953" s="13"/>
    </row>
    <row r="954" spans="9:9" ht="13" x14ac:dyDescent="0.15">
      <c r="I954" s="13"/>
    </row>
    <row r="955" spans="9:9" ht="13" x14ac:dyDescent="0.15">
      <c r="I955" s="13"/>
    </row>
    <row r="956" spans="9:9" ht="13" x14ac:dyDescent="0.15">
      <c r="I956" s="13"/>
    </row>
    <row r="957" spans="9:9" ht="13" x14ac:dyDescent="0.15">
      <c r="I957" s="13"/>
    </row>
    <row r="958" spans="9:9" ht="13" x14ac:dyDescent="0.15">
      <c r="I958" s="13"/>
    </row>
    <row r="959" spans="9:9" ht="13" x14ac:dyDescent="0.15">
      <c r="I959" s="13"/>
    </row>
    <row r="960" spans="9:9" ht="13" x14ac:dyDescent="0.15">
      <c r="I960" s="13"/>
    </row>
    <row r="961" spans="9:9" ht="13" x14ac:dyDescent="0.15">
      <c r="I961" s="13"/>
    </row>
    <row r="962" spans="9:9" ht="13" x14ac:dyDescent="0.15">
      <c r="I962" s="13"/>
    </row>
    <row r="963" spans="9:9" ht="13" x14ac:dyDescent="0.15">
      <c r="I963" s="13"/>
    </row>
    <row r="964" spans="9:9" ht="13" x14ac:dyDescent="0.15">
      <c r="I964" s="13"/>
    </row>
    <row r="965" spans="9:9" ht="13" x14ac:dyDescent="0.15">
      <c r="I965" s="13"/>
    </row>
    <row r="966" spans="9:9" ht="13" x14ac:dyDescent="0.15">
      <c r="I966" s="13"/>
    </row>
    <row r="967" spans="9:9" ht="13" x14ac:dyDescent="0.15">
      <c r="I967" s="13"/>
    </row>
    <row r="968" spans="9:9" ht="13" x14ac:dyDescent="0.15">
      <c r="I968" s="13"/>
    </row>
    <row r="969" spans="9:9" ht="13" x14ac:dyDescent="0.15">
      <c r="I969" s="13"/>
    </row>
    <row r="970" spans="9:9" ht="13" x14ac:dyDescent="0.15">
      <c r="I970" s="13"/>
    </row>
    <row r="971" spans="9:9" ht="13" x14ac:dyDescent="0.15">
      <c r="I971" s="13"/>
    </row>
    <row r="972" spans="9:9" ht="13" x14ac:dyDescent="0.15">
      <c r="I972" s="13"/>
    </row>
    <row r="973" spans="9:9" ht="13" x14ac:dyDescent="0.15">
      <c r="I973" s="13"/>
    </row>
    <row r="974" spans="9:9" ht="13" x14ac:dyDescent="0.15">
      <c r="I974" s="13"/>
    </row>
    <row r="975" spans="9:9" ht="13" x14ac:dyDescent="0.15">
      <c r="I975" s="13"/>
    </row>
    <row r="976" spans="9:9" ht="13" x14ac:dyDescent="0.15">
      <c r="I976" s="13"/>
    </row>
    <row r="977" spans="9:9" ht="13" x14ac:dyDescent="0.15">
      <c r="I977" s="13"/>
    </row>
    <row r="978" spans="9:9" ht="13" x14ac:dyDescent="0.15">
      <c r="I978" s="13"/>
    </row>
    <row r="979" spans="9:9" ht="13" x14ac:dyDescent="0.15">
      <c r="I979" s="13"/>
    </row>
    <row r="980" spans="9:9" ht="13" x14ac:dyDescent="0.15">
      <c r="I980" s="13"/>
    </row>
    <row r="981" spans="9:9" ht="13" x14ac:dyDescent="0.15">
      <c r="I981" s="13"/>
    </row>
    <row r="982" spans="9:9" ht="13" x14ac:dyDescent="0.15">
      <c r="I982" s="13"/>
    </row>
    <row r="983" spans="9:9" ht="13" x14ac:dyDescent="0.15">
      <c r="I983" s="13"/>
    </row>
    <row r="984" spans="9:9" ht="13" x14ac:dyDescent="0.15">
      <c r="I984" s="13"/>
    </row>
    <row r="985" spans="9:9" ht="13" x14ac:dyDescent="0.15">
      <c r="I985" s="13"/>
    </row>
    <row r="986" spans="9:9" ht="13" x14ac:dyDescent="0.15">
      <c r="I986" s="13"/>
    </row>
    <row r="987" spans="9:9" ht="13" x14ac:dyDescent="0.15">
      <c r="I987" s="13"/>
    </row>
    <row r="988" spans="9:9" ht="13" x14ac:dyDescent="0.15">
      <c r="I988" s="13"/>
    </row>
    <row r="989" spans="9:9" ht="13" x14ac:dyDescent="0.15">
      <c r="I989" s="13"/>
    </row>
    <row r="990" spans="9:9" ht="13" x14ac:dyDescent="0.15">
      <c r="I990" s="13"/>
    </row>
    <row r="991" spans="9:9" ht="13" x14ac:dyDescent="0.15">
      <c r="I991" s="13"/>
    </row>
    <row r="992" spans="9:9" ht="13" x14ac:dyDescent="0.15">
      <c r="I992" s="13"/>
    </row>
    <row r="993" spans="9:9" ht="13" x14ac:dyDescent="0.15">
      <c r="I993" s="13"/>
    </row>
    <row r="994" spans="9:9" ht="13" x14ac:dyDescent="0.15">
      <c r="I994" s="13"/>
    </row>
    <row r="995" spans="9:9" ht="13" x14ac:dyDescent="0.15">
      <c r="I995" s="13"/>
    </row>
    <row r="996" spans="9:9" ht="13" x14ac:dyDescent="0.15">
      <c r="I996" s="13"/>
    </row>
    <row r="997" spans="9:9" ht="13" x14ac:dyDescent="0.15">
      <c r="I997" s="13"/>
    </row>
    <row r="998" spans="9:9" ht="13" x14ac:dyDescent="0.15">
      <c r="I998" s="13"/>
    </row>
    <row r="999" spans="9:9" ht="13" x14ac:dyDescent="0.15">
      <c r="I999" s="13"/>
    </row>
    <row r="1000" spans="9:9" ht="13" x14ac:dyDescent="0.15">
      <c r="I1000" s="13"/>
    </row>
    <row r="1001" spans="9:9" ht="13" x14ac:dyDescent="0.15">
      <c r="I1001" s="13"/>
    </row>
    <row r="1002" spans="9:9" ht="13" x14ac:dyDescent="0.15">
      <c r="I1002" s="13"/>
    </row>
  </sheetData>
  <mergeCells count="5">
    <mergeCell ref="B1:D1"/>
    <mergeCell ref="F1:H1"/>
    <mergeCell ref="J1:M1"/>
    <mergeCell ref="O1:P1"/>
    <mergeCell ref="E14:H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G5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2.6640625" defaultRowHeight="15.75" customHeight="1" x14ac:dyDescent="0.15"/>
  <cols>
    <col min="1" max="1" width="9.6640625" customWidth="1"/>
    <col min="2" max="2" width="15" customWidth="1"/>
    <col min="3" max="4" width="27.6640625" customWidth="1"/>
    <col min="5" max="6" width="19.6640625" customWidth="1"/>
    <col min="7" max="7" width="20.1640625" customWidth="1"/>
    <col min="8" max="8" width="17.6640625" customWidth="1"/>
    <col min="9" max="9" width="13.33203125" customWidth="1"/>
    <col min="10" max="10" width="13.1640625" customWidth="1"/>
    <col min="11" max="11" width="16.33203125" customWidth="1"/>
    <col min="12" max="12" width="16.6640625" customWidth="1"/>
    <col min="13" max="13" width="19.6640625" customWidth="1"/>
    <col min="14" max="14" width="22.83203125" customWidth="1"/>
    <col min="15" max="15" width="25.83203125" customWidth="1"/>
    <col min="16" max="16" width="21.83203125" customWidth="1"/>
    <col min="17" max="17" width="24.83203125" customWidth="1"/>
    <col min="18" max="18" width="21.83203125" customWidth="1"/>
    <col min="19" max="19" width="24.83203125" customWidth="1"/>
    <col min="20" max="20" width="24.33203125" customWidth="1"/>
    <col min="21" max="21" width="27.33203125" customWidth="1"/>
    <col min="22" max="22" width="31.33203125" customWidth="1"/>
    <col min="23" max="23" width="34.33203125" customWidth="1"/>
    <col min="24" max="24" width="25.1640625" customWidth="1"/>
    <col min="25" max="25" width="28.1640625" customWidth="1"/>
    <col min="26" max="26" width="35.1640625" customWidth="1"/>
    <col min="27" max="27" width="38.33203125" customWidth="1"/>
    <col min="28" max="28" width="29" customWidth="1"/>
    <col min="29" max="29" width="32.1640625" customWidth="1"/>
    <col min="30" max="30" width="39" customWidth="1"/>
    <col min="31" max="31" width="42.1640625" customWidth="1"/>
    <col min="32" max="32" width="32.83203125" customWidth="1"/>
    <col min="33" max="33" width="35.83203125" customWidth="1"/>
  </cols>
  <sheetData>
    <row r="1" spans="1:33" ht="15.75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</row>
    <row r="2" spans="1:33" ht="15.75" customHeight="1" x14ac:dyDescent="0.15">
      <c r="A2" s="3" t="s">
        <v>33</v>
      </c>
      <c r="B2" s="4">
        <v>194824631</v>
      </c>
      <c r="C2" s="4">
        <f t="shared" ref="C2:C53" si="0">E2*B2</f>
        <v>130532502.77000001</v>
      </c>
      <c r="D2" s="4">
        <v>39378705</v>
      </c>
      <c r="E2" s="3">
        <v>0.67</v>
      </c>
      <c r="F2" s="3">
        <v>0.17</v>
      </c>
      <c r="G2" s="3">
        <v>0.95</v>
      </c>
      <c r="H2" s="4">
        <v>125213323</v>
      </c>
      <c r="I2" s="4">
        <v>80775224</v>
      </c>
      <c r="J2" s="4">
        <v>20553785</v>
      </c>
      <c r="K2" s="4">
        <v>15535063</v>
      </c>
      <c r="L2" s="4">
        <v>10321208</v>
      </c>
      <c r="M2" s="4">
        <v>582846</v>
      </c>
      <c r="N2" s="4">
        <v>6047779</v>
      </c>
      <c r="O2" s="4">
        <v>310281</v>
      </c>
      <c r="P2" s="4">
        <v>4030406.2925996399</v>
      </c>
      <c r="Q2" s="4">
        <v>140394.492900001</v>
      </c>
      <c r="R2" s="4">
        <v>2722714.7124999799</v>
      </c>
      <c r="S2" s="4">
        <v>259772.26010000001</v>
      </c>
      <c r="T2" s="4">
        <v>2406258.6999996598</v>
      </c>
      <c r="U2" s="4">
        <v>92023.376100000794</v>
      </c>
      <c r="V2" s="4">
        <v>361876</v>
      </c>
      <c r="W2" s="4">
        <v>48159</v>
      </c>
      <c r="X2" s="4">
        <v>455695</v>
      </c>
      <c r="Y2" s="4">
        <v>68714</v>
      </c>
      <c r="Z2" s="4">
        <v>273553.23379999999</v>
      </c>
      <c r="AA2" s="4">
        <v>25536.238099999999</v>
      </c>
      <c r="AB2" s="4">
        <v>351615.31760000001</v>
      </c>
      <c r="AC2" s="4">
        <v>39621.226900000001</v>
      </c>
      <c r="AD2" s="4">
        <v>100754.95660000099</v>
      </c>
      <c r="AE2" s="4">
        <v>8944.0910000000003</v>
      </c>
      <c r="AF2" s="4">
        <v>123551.332100001</v>
      </c>
      <c r="AG2" s="4">
        <v>12806.0399</v>
      </c>
    </row>
    <row r="3" spans="1:33" ht="15.75" customHeight="1" x14ac:dyDescent="0.15">
      <c r="A3" s="3" t="s">
        <v>34</v>
      </c>
      <c r="B3" s="4">
        <v>458556</v>
      </c>
      <c r="C3" s="4">
        <f t="shared" si="0"/>
        <v>284304.71999999997</v>
      </c>
      <c r="D3" s="4">
        <v>20328</v>
      </c>
      <c r="E3" s="3">
        <v>0.62</v>
      </c>
      <c r="F3" s="3">
        <v>0.24</v>
      </c>
      <c r="G3" s="3">
        <v>0.92</v>
      </c>
      <c r="H3" s="4">
        <v>261662</v>
      </c>
      <c r="I3" s="4">
        <v>155111</v>
      </c>
      <c r="J3" s="4">
        <v>30838</v>
      </c>
      <c r="K3" s="4">
        <v>58607</v>
      </c>
      <c r="L3" s="4">
        <v>3821</v>
      </c>
      <c r="M3" s="4">
        <v>550</v>
      </c>
      <c r="N3" s="4">
        <v>2948</v>
      </c>
      <c r="O3" s="4">
        <v>425</v>
      </c>
      <c r="P3" s="4">
        <v>712.64490000000001</v>
      </c>
      <c r="Q3" s="4">
        <v>53.277700000000003</v>
      </c>
      <c r="R3" s="4">
        <v>1661.4353000000001</v>
      </c>
      <c r="S3" s="4">
        <v>346.78230000000002</v>
      </c>
      <c r="T3" s="4">
        <v>382.3852</v>
      </c>
      <c r="U3" s="4">
        <v>39.290199999999999</v>
      </c>
      <c r="V3" s="4">
        <v>217</v>
      </c>
      <c r="W3" s="4">
        <v>65</v>
      </c>
      <c r="X3" s="4">
        <v>242</v>
      </c>
      <c r="Y3" s="4">
        <v>72</v>
      </c>
      <c r="Z3" s="4">
        <v>118.7766</v>
      </c>
      <c r="AA3" s="4">
        <v>22.323499999999999</v>
      </c>
      <c r="AB3" s="4">
        <v>138.3115</v>
      </c>
      <c r="AC3" s="4">
        <v>26.426300000000001</v>
      </c>
      <c r="AD3" s="4">
        <v>30.497399999999999</v>
      </c>
      <c r="AE3" s="4">
        <v>5.7739000000000003</v>
      </c>
      <c r="AF3" s="4">
        <v>33.58</v>
      </c>
      <c r="AG3" s="4">
        <v>5.8537999999999997</v>
      </c>
    </row>
    <row r="4" spans="1:33" ht="15.75" customHeight="1" x14ac:dyDescent="0.15">
      <c r="A4" s="3" t="s">
        <v>35</v>
      </c>
      <c r="B4" s="4">
        <v>3034595</v>
      </c>
      <c r="C4" s="4">
        <f t="shared" si="0"/>
        <v>1911794.85</v>
      </c>
      <c r="D4" s="4">
        <v>600099</v>
      </c>
      <c r="E4" s="3">
        <v>0.63</v>
      </c>
      <c r="F4" s="3">
        <v>0.2</v>
      </c>
      <c r="G4" s="3">
        <v>0.95</v>
      </c>
      <c r="H4" s="4">
        <v>1782832</v>
      </c>
      <c r="I4" s="4">
        <v>1069770</v>
      </c>
      <c r="J4" s="4">
        <v>230599</v>
      </c>
      <c r="K4" s="4">
        <v>173805</v>
      </c>
      <c r="L4" s="4">
        <v>167253</v>
      </c>
      <c r="M4" s="4">
        <v>3812</v>
      </c>
      <c r="N4" s="4">
        <v>106074</v>
      </c>
      <c r="O4" s="4">
        <v>2417</v>
      </c>
      <c r="P4" s="4">
        <v>148490.65100000001</v>
      </c>
      <c r="Q4" s="4">
        <v>738.6567</v>
      </c>
      <c r="R4" s="4">
        <v>13543.5308</v>
      </c>
      <c r="S4" s="4">
        <v>2802.6763999999998</v>
      </c>
      <c r="T4" s="4">
        <v>1796.5937000000099</v>
      </c>
      <c r="U4" s="4">
        <v>158.0966</v>
      </c>
      <c r="V4" s="4">
        <v>11268</v>
      </c>
      <c r="W4" s="4">
        <v>357</v>
      </c>
      <c r="X4" s="4">
        <v>13561</v>
      </c>
      <c r="Y4" s="4">
        <v>448</v>
      </c>
      <c r="Z4" s="4">
        <v>10516.6716</v>
      </c>
      <c r="AA4" s="4">
        <v>62.075499999999998</v>
      </c>
      <c r="AB4" s="4">
        <v>12656.3963</v>
      </c>
      <c r="AC4" s="4">
        <v>90.068200000000004</v>
      </c>
      <c r="AD4" s="4">
        <v>214.5812</v>
      </c>
      <c r="AE4" s="4">
        <v>16.6374</v>
      </c>
      <c r="AF4" s="4">
        <v>234.00749999999999</v>
      </c>
      <c r="AG4" s="4">
        <v>30.146699999999999</v>
      </c>
    </row>
    <row r="5" spans="1:33" ht="15.75" customHeight="1" x14ac:dyDescent="0.15">
      <c r="A5" s="3" t="s">
        <v>36</v>
      </c>
      <c r="B5" s="4">
        <v>1479302</v>
      </c>
      <c r="C5" s="4">
        <f t="shared" si="0"/>
        <v>872788.17999999993</v>
      </c>
      <c r="D5" s="4">
        <v>154566</v>
      </c>
      <c r="E5" s="3">
        <v>0.59</v>
      </c>
      <c r="F5" s="3">
        <v>0.2</v>
      </c>
      <c r="G5" s="3">
        <v>0.94</v>
      </c>
      <c r="H5" s="4">
        <v>896599</v>
      </c>
      <c r="I5" s="4">
        <v>500155</v>
      </c>
      <c r="J5" s="4">
        <v>77261</v>
      </c>
      <c r="K5" s="4">
        <v>124254</v>
      </c>
      <c r="L5" s="4">
        <v>32849</v>
      </c>
      <c r="M5" s="4">
        <v>1634</v>
      </c>
      <c r="N5" s="4">
        <v>16223</v>
      </c>
      <c r="O5" s="4">
        <v>889</v>
      </c>
      <c r="P5" s="4">
        <v>20802.342499999999</v>
      </c>
      <c r="Q5" s="4">
        <v>676.3895</v>
      </c>
      <c r="R5" s="4">
        <v>9463.6010999999999</v>
      </c>
      <c r="S5" s="4">
        <v>790.86009999999999</v>
      </c>
      <c r="T5" s="4">
        <v>1614.7381</v>
      </c>
      <c r="U5" s="4">
        <v>76.959299999999999</v>
      </c>
      <c r="V5" s="4">
        <v>1776</v>
      </c>
      <c r="W5" s="4">
        <v>218</v>
      </c>
      <c r="X5" s="4">
        <v>2510</v>
      </c>
      <c r="Y5" s="4">
        <v>326</v>
      </c>
      <c r="Z5" s="4">
        <v>1223.4534000000001</v>
      </c>
      <c r="AA5" s="4">
        <v>99.331299999999999</v>
      </c>
      <c r="AB5" s="4">
        <v>1817.9736</v>
      </c>
      <c r="AC5" s="4">
        <v>169.92189999999999</v>
      </c>
      <c r="AD5" s="4">
        <v>172.20930000000001</v>
      </c>
      <c r="AE5" s="4">
        <v>18.1934</v>
      </c>
      <c r="AF5" s="4">
        <v>203.45349999999999</v>
      </c>
      <c r="AG5" s="4">
        <v>26.684100000000001</v>
      </c>
    </row>
    <row r="6" spans="1:33" ht="15.75" customHeight="1" x14ac:dyDescent="0.15">
      <c r="A6" s="3" t="s">
        <v>37</v>
      </c>
      <c r="B6" s="4">
        <v>4111884</v>
      </c>
      <c r="C6" s="4">
        <f t="shared" si="0"/>
        <v>2796081.12</v>
      </c>
      <c r="D6" s="4">
        <v>791803</v>
      </c>
      <c r="E6" s="3">
        <v>0.68</v>
      </c>
      <c r="F6" s="3">
        <v>0.25</v>
      </c>
      <c r="G6" s="3">
        <v>0.93</v>
      </c>
      <c r="H6" s="4">
        <v>2557953</v>
      </c>
      <c r="I6" s="4">
        <v>1671652</v>
      </c>
      <c r="J6" s="4">
        <v>520001</v>
      </c>
      <c r="K6" s="4">
        <v>136748</v>
      </c>
      <c r="L6" s="4">
        <v>234236</v>
      </c>
      <c r="M6" s="4">
        <v>7538</v>
      </c>
      <c r="N6" s="4">
        <v>114409</v>
      </c>
      <c r="O6" s="4">
        <v>3834</v>
      </c>
      <c r="P6" s="4">
        <v>30514.093799999999</v>
      </c>
      <c r="Q6" s="4">
        <v>820.69719999999995</v>
      </c>
      <c r="R6" s="4">
        <v>70940.487200000003</v>
      </c>
      <c r="S6" s="4">
        <v>3681.7620000000002</v>
      </c>
      <c r="T6" s="4">
        <v>107643.5269</v>
      </c>
      <c r="U6" s="4">
        <v>2254.6053999999999</v>
      </c>
      <c r="V6" s="4">
        <v>8463</v>
      </c>
      <c r="W6" s="4">
        <v>631</v>
      </c>
      <c r="X6" s="4">
        <v>12020</v>
      </c>
      <c r="Y6" s="4">
        <v>998</v>
      </c>
      <c r="Z6" s="4">
        <v>6177.3184000000001</v>
      </c>
      <c r="AA6" s="4">
        <v>337.7998</v>
      </c>
      <c r="AB6" s="4">
        <v>9148.143</v>
      </c>
      <c r="AC6" s="4">
        <v>610.03920000000005</v>
      </c>
      <c r="AD6" s="4">
        <v>5021.5888000000004</v>
      </c>
      <c r="AE6" s="4">
        <v>259.4015</v>
      </c>
      <c r="AF6" s="4">
        <v>6845.9255000000003</v>
      </c>
      <c r="AG6" s="4">
        <v>403.6182</v>
      </c>
    </row>
    <row r="7" spans="1:33" ht="15.75" customHeight="1" x14ac:dyDescent="0.15">
      <c r="A7" s="3" t="s">
        <v>38</v>
      </c>
      <c r="B7" s="4">
        <v>21122242</v>
      </c>
      <c r="C7" s="4">
        <f t="shared" si="0"/>
        <v>15630459.08</v>
      </c>
      <c r="D7" s="4">
        <v>6948508</v>
      </c>
      <c r="E7" s="3">
        <v>0.74</v>
      </c>
      <c r="F7" s="3">
        <v>0.23</v>
      </c>
      <c r="G7" s="3">
        <v>0.95</v>
      </c>
      <c r="H7" s="4">
        <v>13978823</v>
      </c>
      <c r="I7" s="4">
        <v>10101694</v>
      </c>
      <c r="J7" s="4">
        <v>3911321</v>
      </c>
      <c r="K7" s="4">
        <v>630437</v>
      </c>
      <c r="L7" s="4">
        <v>2223268</v>
      </c>
      <c r="M7" s="4">
        <v>85798</v>
      </c>
      <c r="N7" s="4">
        <v>1078714</v>
      </c>
      <c r="O7" s="4">
        <v>36692</v>
      </c>
      <c r="P7" s="4">
        <v>281320.885200007</v>
      </c>
      <c r="Q7" s="4">
        <v>5143.5296000000099</v>
      </c>
      <c r="R7" s="4">
        <v>568585.74309999798</v>
      </c>
      <c r="S7" s="4">
        <v>30336.949000000001</v>
      </c>
      <c r="T7" s="4">
        <v>934113.16349998605</v>
      </c>
      <c r="U7" s="4">
        <v>21001.135300000002</v>
      </c>
      <c r="V7" s="4">
        <v>57557</v>
      </c>
      <c r="W7" s="4">
        <v>4757</v>
      </c>
      <c r="X7" s="4">
        <v>85103</v>
      </c>
      <c r="Y7" s="4">
        <v>8440</v>
      </c>
      <c r="Z7" s="4">
        <v>42204.940699999999</v>
      </c>
      <c r="AA7" s="4">
        <v>2759.5475000000001</v>
      </c>
      <c r="AB7" s="4">
        <v>65337.902199999997</v>
      </c>
      <c r="AC7" s="4">
        <v>5612.6541999999999</v>
      </c>
      <c r="AD7" s="4">
        <v>32038.900099999999</v>
      </c>
      <c r="AE7" s="4">
        <v>1458.7326</v>
      </c>
      <c r="AF7" s="4">
        <v>43513.892</v>
      </c>
      <c r="AG7" s="4">
        <v>2427.3787000000002</v>
      </c>
    </row>
    <row r="8" spans="1:33" ht="15.75" customHeight="1" x14ac:dyDescent="0.15">
      <c r="A8" s="3" t="s">
        <v>39</v>
      </c>
      <c r="B8" s="4">
        <v>3693340</v>
      </c>
      <c r="C8" s="4">
        <f t="shared" si="0"/>
        <v>2585338</v>
      </c>
      <c r="D8" s="4">
        <v>759666</v>
      </c>
      <c r="E8" s="3">
        <v>0.7</v>
      </c>
      <c r="F8" s="3">
        <v>0.27</v>
      </c>
      <c r="G8" s="3">
        <v>0.94</v>
      </c>
      <c r="H8" s="4">
        <v>2644848</v>
      </c>
      <c r="I8" s="4">
        <v>1817324</v>
      </c>
      <c r="J8" s="4">
        <v>348071</v>
      </c>
      <c r="K8" s="4">
        <v>272516</v>
      </c>
      <c r="L8" s="4">
        <v>170298</v>
      </c>
      <c r="M8" s="4">
        <v>21183</v>
      </c>
      <c r="N8" s="4">
        <v>104457</v>
      </c>
      <c r="O8" s="4">
        <v>12947</v>
      </c>
      <c r="P8" s="4">
        <v>23368.2346</v>
      </c>
      <c r="Q8" s="4">
        <v>1252.7710999999999</v>
      </c>
      <c r="R8" s="4">
        <v>80902.638500000001</v>
      </c>
      <c r="S8" s="4">
        <v>15000.895200000001</v>
      </c>
      <c r="T8" s="4">
        <v>54093.976900000001</v>
      </c>
      <c r="U8" s="4">
        <v>3299.8382000000001</v>
      </c>
      <c r="V8" s="4">
        <v>5212</v>
      </c>
      <c r="W8" s="4">
        <v>1981</v>
      </c>
      <c r="X8" s="4">
        <v>6255</v>
      </c>
      <c r="Y8" s="4">
        <v>2664</v>
      </c>
      <c r="Z8" s="4">
        <v>3171.1958</v>
      </c>
      <c r="AA8" s="4">
        <v>625.51440000000002</v>
      </c>
      <c r="AB8" s="4">
        <v>3945.8074000000001</v>
      </c>
      <c r="AC8" s="4">
        <v>955.77560000000005</v>
      </c>
      <c r="AD8" s="4">
        <v>2318.2229000000002</v>
      </c>
      <c r="AE8" s="4">
        <v>355.83819999999997</v>
      </c>
      <c r="AF8" s="4">
        <v>2851.7213999999999</v>
      </c>
      <c r="AG8" s="4">
        <v>534.77340000000004</v>
      </c>
    </row>
    <row r="9" spans="1:33" ht="15.75" customHeight="1" x14ac:dyDescent="0.15">
      <c r="A9" s="3" t="s">
        <v>40</v>
      </c>
      <c r="B9" s="4">
        <v>2209765</v>
      </c>
      <c r="C9" s="4">
        <f t="shared" si="0"/>
        <v>1480542.55</v>
      </c>
      <c r="D9" s="4">
        <v>405123</v>
      </c>
      <c r="E9" s="3">
        <v>0.67</v>
      </c>
      <c r="F9" s="3">
        <v>0.23</v>
      </c>
      <c r="G9" s="3">
        <v>0.95</v>
      </c>
      <c r="H9" s="4">
        <v>1469115</v>
      </c>
      <c r="I9" s="4">
        <v>950855</v>
      </c>
      <c r="J9" s="4">
        <v>294153</v>
      </c>
      <c r="K9" s="4">
        <v>225366</v>
      </c>
      <c r="L9" s="4">
        <v>124814</v>
      </c>
      <c r="M9" s="4">
        <v>4112</v>
      </c>
      <c r="N9" s="4">
        <v>82010</v>
      </c>
      <c r="O9" s="4">
        <v>2640</v>
      </c>
      <c r="P9" s="4">
        <v>40959.493199999997</v>
      </c>
      <c r="Q9" s="4">
        <v>714.13570000000004</v>
      </c>
      <c r="R9" s="4">
        <v>43010.094100000002</v>
      </c>
      <c r="S9" s="4">
        <v>2384.5924</v>
      </c>
      <c r="T9" s="4">
        <v>32287.1849</v>
      </c>
      <c r="U9" s="4">
        <v>568.66669999999999</v>
      </c>
      <c r="V9" s="4">
        <v>6737</v>
      </c>
      <c r="W9" s="4">
        <v>566</v>
      </c>
      <c r="X9" s="4">
        <v>7496</v>
      </c>
      <c r="Y9" s="4">
        <v>701</v>
      </c>
      <c r="Z9" s="4">
        <v>4161.5969999999998</v>
      </c>
      <c r="AA9" s="4">
        <v>203.45249999999999</v>
      </c>
      <c r="AB9" s="4">
        <v>4724.6365999999998</v>
      </c>
      <c r="AC9" s="4">
        <v>279.47669999999999</v>
      </c>
      <c r="AD9" s="4">
        <v>2386.8096999999998</v>
      </c>
      <c r="AE9" s="4">
        <v>82.042900000000003</v>
      </c>
      <c r="AF9" s="4">
        <v>2657.1637000000001</v>
      </c>
      <c r="AG9" s="4">
        <v>111.4644</v>
      </c>
    </row>
    <row r="10" spans="1:33" ht="15.75" customHeight="1" x14ac:dyDescent="0.15">
      <c r="A10" s="3" t="s">
        <v>41</v>
      </c>
      <c r="B10" s="4">
        <v>316203</v>
      </c>
      <c r="C10" s="4">
        <f t="shared" si="0"/>
        <v>246638.34</v>
      </c>
      <c r="D10" s="4">
        <v>151717</v>
      </c>
      <c r="E10" s="3">
        <v>0.78</v>
      </c>
      <c r="F10" s="3">
        <v>0.37</v>
      </c>
      <c r="G10" s="3">
        <v>0.93</v>
      </c>
      <c r="H10" s="4">
        <v>212428</v>
      </c>
      <c r="I10" s="4">
        <v>163893</v>
      </c>
      <c r="J10" s="4">
        <v>113350</v>
      </c>
      <c r="K10" s="4">
        <v>1884</v>
      </c>
      <c r="L10" s="4">
        <v>68074</v>
      </c>
      <c r="M10" s="4">
        <v>308</v>
      </c>
      <c r="N10" s="4">
        <v>27221</v>
      </c>
      <c r="O10" s="4">
        <v>153</v>
      </c>
      <c r="P10" s="4">
        <v>48012.436399999999</v>
      </c>
      <c r="Q10" s="4">
        <v>76.417400000000001</v>
      </c>
      <c r="R10" s="4">
        <v>14066.3123</v>
      </c>
      <c r="S10" s="4">
        <v>200.10230000000001</v>
      </c>
      <c r="T10" s="4">
        <v>2640.8667999999998</v>
      </c>
      <c r="U10" s="4">
        <v>11.5639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</row>
    <row r="11" spans="1:33" ht="15.75" customHeight="1" x14ac:dyDescent="0.15">
      <c r="A11" s="3" t="s">
        <v>42</v>
      </c>
      <c r="B11" s="4">
        <v>660929</v>
      </c>
      <c r="C11" s="4">
        <f t="shared" si="0"/>
        <v>442822.43000000005</v>
      </c>
      <c r="D11" s="4">
        <v>133168</v>
      </c>
      <c r="E11" s="3">
        <v>0.67</v>
      </c>
      <c r="F11" s="3">
        <v>0.24</v>
      </c>
      <c r="G11" s="3">
        <v>0.94</v>
      </c>
      <c r="H11" s="4">
        <v>409821</v>
      </c>
      <c r="I11" s="4">
        <v>264012</v>
      </c>
      <c r="J11" s="4">
        <v>100184</v>
      </c>
      <c r="K11" s="4">
        <v>25697</v>
      </c>
      <c r="L11" s="4">
        <v>39884</v>
      </c>
      <c r="M11" s="4">
        <v>428</v>
      </c>
      <c r="N11" s="4">
        <v>17069</v>
      </c>
      <c r="O11" s="4">
        <v>213</v>
      </c>
      <c r="P11" s="4">
        <v>22850.871800000001</v>
      </c>
      <c r="Q11" s="4">
        <v>128.95070000000001</v>
      </c>
      <c r="R11" s="4">
        <v>10293.8267</v>
      </c>
      <c r="S11" s="4">
        <v>222.3553</v>
      </c>
      <c r="T11" s="4">
        <v>4583.0973999999997</v>
      </c>
      <c r="U11" s="4">
        <v>40.213700000000003</v>
      </c>
      <c r="V11" s="4">
        <v>1199</v>
      </c>
      <c r="W11" s="4">
        <v>26</v>
      </c>
      <c r="X11" s="4">
        <v>1891</v>
      </c>
      <c r="Y11" s="4">
        <v>47</v>
      </c>
      <c r="Z11" s="4">
        <v>814.07929999999999</v>
      </c>
      <c r="AA11" s="4">
        <v>9.9791000000000007</v>
      </c>
      <c r="AB11" s="4">
        <v>1385.4118000000001</v>
      </c>
      <c r="AC11" s="4">
        <v>24.807700000000001</v>
      </c>
      <c r="AD11" s="4">
        <v>192.00810000000001</v>
      </c>
      <c r="AE11" s="4">
        <v>3.9451000000000001</v>
      </c>
      <c r="AF11" s="4">
        <v>266.02940000000001</v>
      </c>
      <c r="AG11" s="4">
        <v>6.8230000000000004</v>
      </c>
    </row>
    <row r="12" spans="1:33" ht="15.75" customHeight="1" x14ac:dyDescent="0.15">
      <c r="A12" s="3" t="s">
        <v>43</v>
      </c>
      <c r="B12" s="4">
        <v>13643438</v>
      </c>
      <c r="C12" s="4">
        <f t="shared" si="0"/>
        <v>9277537.8399999999</v>
      </c>
      <c r="D12" s="4">
        <v>3021700</v>
      </c>
      <c r="E12" s="3">
        <v>0.68</v>
      </c>
      <c r="F12" s="3">
        <v>0.19</v>
      </c>
      <c r="G12" s="3">
        <v>0.95</v>
      </c>
      <c r="H12" s="4">
        <v>8834454</v>
      </c>
      <c r="I12" s="4">
        <v>5815858</v>
      </c>
      <c r="J12" s="4">
        <v>1634161</v>
      </c>
      <c r="K12" s="4">
        <v>570880</v>
      </c>
      <c r="L12" s="4">
        <v>809098</v>
      </c>
      <c r="M12" s="4">
        <v>33468</v>
      </c>
      <c r="N12" s="4">
        <v>513039</v>
      </c>
      <c r="O12" s="4">
        <v>20157</v>
      </c>
      <c r="P12" s="4">
        <v>362962.28539999801</v>
      </c>
      <c r="Q12" s="4">
        <v>5215.5537000000004</v>
      </c>
      <c r="R12" s="4">
        <v>163999.1931</v>
      </c>
      <c r="S12" s="4">
        <v>13100.239299999999</v>
      </c>
      <c r="T12" s="4">
        <v>234577.624500003</v>
      </c>
      <c r="U12" s="4">
        <v>11366.174199999999</v>
      </c>
      <c r="V12" s="4">
        <v>51801</v>
      </c>
      <c r="W12" s="4">
        <v>3976</v>
      </c>
      <c r="X12" s="4">
        <v>61238</v>
      </c>
      <c r="Y12" s="4">
        <v>5251</v>
      </c>
      <c r="Z12" s="4">
        <v>42200.402399999999</v>
      </c>
      <c r="AA12" s="4">
        <v>2355.4557</v>
      </c>
      <c r="AB12" s="4">
        <v>50437.335500000001</v>
      </c>
      <c r="AC12" s="4">
        <v>3371.8526000000002</v>
      </c>
      <c r="AD12" s="4">
        <v>20665.4794</v>
      </c>
      <c r="AE12" s="4">
        <v>1249.8442</v>
      </c>
      <c r="AF12" s="4">
        <v>23281.949400000001</v>
      </c>
      <c r="AG12" s="4">
        <v>1641.7311999999999</v>
      </c>
    </row>
    <row r="13" spans="1:33" ht="15.75" customHeight="1" x14ac:dyDescent="0.15">
      <c r="A13" s="3" t="s">
        <v>44</v>
      </c>
      <c r="B13" s="4">
        <v>6606011</v>
      </c>
      <c r="C13" s="4">
        <f t="shared" si="0"/>
        <v>4624207.6999999993</v>
      </c>
      <c r="D13" s="4">
        <v>2168443</v>
      </c>
      <c r="E13" s="3">
        <v>0.7</v>
      </c>
      <c r="F13" s="3">
        <v>0.2</v>
      </c>
      <c r="G13" s="3">
        <v>0.95</v>
      </c>
      <c r="H13" s="4">
        <v>4044872</v>
      </c>
      <c r="I13" s="4">
        <v>2726332</v>
      </c>
      <c r="J13" s="4">
        <v>577538</v>
      </c>
      <c r="K13" s="4">
        <v>438731</v>
      </c>
      <c r="L13" s="4">
        <v>430016</v>
      </c>
      <c r="M13" s="4">
        <v>31252</v>
      </c>
      <c r="N13" s="4">
        <v>270860</v>
      </c>
      <c r="O13" s="4">
        <v>17460</v>
      </c>
      <c r="P13" s="4">
        <v>299670.5625</v>
      </c>
      <c r="Q13" s="4">
        <v>14328.3213</v>
      </c>
      <c r="R13" s="4">
        <v>84820.278800000102</v>
      </c>
      <c r="S13" s="4">
        <v>12091.572200000001</v>
      </c>
      <c r="T13" s="4">
        <v>23604.4285000001</v>
      </c>
      <c r="U13" s="4">
        <v>1930.1020000000001</v>
      </c>
      <c r="V13" s="4">
        <v>25334</v>
      </c>
      <c r="W13" s="4">
        <v>3666</v>
      </c>
      <c r="X13" s="4">
        <v>30841</v>
      </c>
      <c r="Y13" s="4">
        <v>5307</v>
      </c>
      <c r="Z13" s="4">
        <v>21662.968199999999</v>
      </c>
      <c r="AA13" s="4">
        <v>2613.2901999999999</v>
      </c>
      <c r="AB13" s="4">
        <v>26297.1777</v>
      </c>
      <c r="AC13" s="4">
        <v>3884.2031999999999</v>
      </c>
      <c r="AD13" s="4">
        <v>1570.8088</v>
      </c>
      <c r="AE13" s="4">
        <v>344.56029999999998</v>
      </c>
      <c r="AF13" s="4">
        <v>1746.7406000000001</v>
      </c>
      <c r="AG13" s="4">
        <v>452.42469999999997</v>
      </c>
    </row>
    <row r="14" spans="1:33" ht="15.75" customHeight="1" x14ac:dyDescent="0.15">
      <c r="A14" s="3" t="s">
        <v>45</v>
      </c>
      <c r="B14" s="4">
        <v>757275</v>
      </c>
      <c r="C14" s="4">
        <f t="shared" si="0"/>
        <v>560383.5</v>
      </c>
      <c r="D14" s="4">
        <v>140015</v>
      </c>
      <c r="E14" s="3">
        <v>0.74</v>
      </c>
      <c r="F14" s="3">
        <v>0.35</v>
      </c>
      <c r="G14" s="3">
        <v>0.93</v>
      </c>
      <c r="H14" s="4">
        <v>449244</v>
      </c>
      <c r="I14" s="4">
        <v>328330</v>
      </c>
      <c r="J14" s="4">
        <v>150537</v>
      </c>
      <c r="K14" s="4">
        <v>76473</v>
      </c>
      <c r="L14" s="4">
        <v>49514</v>
      </c>
      <c r="M14" s="4">
        <v>3939</v>
      </c>
      <c r="N14" s="4">
        <v>24651</v>
      </c>
      <c r="O14" s="4">
        <v>1928</v>
      </c>
      <c r="P14" s="4">
        <v>1004.4354</v>
      </c>
      <c r="Q14" s="4">
        <v>181.03659999999999</v>
      </c>
      <c r="R14" s="4">
        <v>7298.5248000000001</v>
      </c>
      <c r="S14" s="4">
        <v>1107.5355</v>
      </c>
      <c r="T14" s="4">
        <v>2853.0277999999998</v>
      </c>
      <c r="U14" s="4">
        <v>397.08819999999997</v>
      </c>
      <c r="V14" s="4">
        <v>1892</v>
      </c>
      <c r="W14" s="4">
        <v>532</v>
      </c>
      <c r="X14" s="4">
        <v>2794</v>
      </c>
      <c r="Y14" s="4">
        <v>935</v>
      </c>
      <c r="Z14" s="4">
        <v>1578.3897999999999</v>
      </c>
      <c r="AA14" s="4">
        <v>361.14780000000002</v>
      </c>
      <c r="AB14" s="4">
        <v>2390.4153999999999</v>
      </c>
      <c r="AC14" s="4">
        <v>676.50800000000004</v>
      </c>
      <c r="AD14" s="4">
        <v>108.7719</v>
      </c>
      <c r="AE14" s="4">
        <v>62.8444</v>
      </c>
      <c r="AF14" s="4">
        <v>156.03710000000001</v>
      </c>
      <c r="AG14" s="4">
        <v>112.142</v>
      </c>
    </row>
    <row r="15" spans="1:33" ht="15.75" customHeight="1" x14ac:dyDescent="0.15">
      <c r="A15" s="3" t="s">
        <v>46</v>
      </c>
      <c r="B15" s="4">
        <v>1980444</v>
      </c>
      <c r="C15" s="4">
        <f t="shared" si="0"/>
        <v>1227875.28</v>
      </c>
      <c r="D15" s="4">
        <v>128008</v>
      </c>
      <c r="E15" s="3">
        <v>0.62</v>
      </c>
      <c r="F15" s="3">
        <v>0.24</v>
      </c>
      <c r="G15" s="3">
        <v>0.93</v>
      </c>
      <c r="H15" s="4">
        <v>1305264</v>
      </c>
      <c r="I15" s="4">
        <v>788802</v>
      </c>
      <c r="J15" s="4">
        <v>179784</v>
      </c>
      <c r="K15" s="4">
        <v>96582</v>
      </c>
      <c r="L15" s="4">
        <v>32332</v>
      </c>
      <c r="M15" s="4">
        <v>1229</v>
      </c>
      <c r="N15" s="4">
        <v>22553</v>
      </c>
      <c r="O15" s="4">
        <v>855</v>
      </c>
      <c r="P15" s="4">
        <v>7801.5275000000001</v>
      </c>
      <c r="Q15" s="4">
        <v>105.0087</v>
      </c>
      <c r="R15" s="4">
        <v>16778.817200000001</v>
      </c>
      <c r="S15" s="4">
        <v>930.74310000000003</v>
      </c>
      <c r="T15" s="4">
        <v>4713.4228000000003</v>
      </c>
      <c r="U15" s="4">
        <v>106.8858</v>
      </c>
      <c r="V15" s="4">
        <v>1463</v>
      </c>
      <c r="W15" s="4">
        <v>201</v>
      </c>
      <c r="X15" s="4">
        <v>1629</v>
      </c>
      <c r="Y15" s="4">
        <v>257</v>
      </c>
      <c r="Z15" s="4">
        <v>743.649</v>
      </c>
      <c r="AA15" s="4">
        <v>44.995800000000003</v>
      </c>
      <c r="AB15" s="4">
        <v>851.99990000000003</v>
      </c>
      <c r="AC15" s="4">
        <v>72.570499999999996</v>
      </c>
      <c r="AD15" s="4">
        <v>227.6096</v>
      </c>
      <c r="AE15" s="4">
        <v>13.1805</v>
      </c>
      <c r="AF15" s="4">
        <v>259.91340000000002</v>
      </c>
      <c r="AG15" s="4">
        <v>26.742699999999999</v>
      </c>
    </row>
    <row r="16" spans="1:33" ht="15.75" customHeight="1" x14ac:dyDescent="0.15">
      <c r="A16" s="3" t="s">
        <v>47</v>
      </c>
      <c r="B16" s="4">
        <v>873891</v>
      </c>
      <c r="C16" s="4">
        <f t="shared" si="0"/>
        <v>506856.77999999997</v>
      </c>
      <c r="D16" s="4">
        <v>23508</v>
      </c>
      <c r="E16" s="3">
        <v>0.57999999999999996</v>
      </c>
      <c r="F16" s="3">
        <v>0.21</v>
      </c>
      <c r="G16" s="3">
        <v>0.92</v>
      </c>
      <c r="H16" s="4">
        <v>637655</v>
      </c>
      <c r="I16" s="4">
        <v>361955</v>
      </c>
      <c r="J16" s="4">
        <v>64909</v>
      </c>
      <c r="K16" s="4">
        <v>55458</v>
      </c>
      <c r="L16" s="4">
        <v>9071</v>
      </c>
      <c r="M16" s="4">
        <v>575</v>
      </c>
      <c r="N16" s="4">
        <v>6824</v>
      </c>
      <c r="O16" s="4">
        <v>408</v>
      </c>
      <c r="P16" s="4">
        <v>532.721</v>
      </c>
      <c r="Q16" s="4">
        <v>18.838799999999999</v>
      </c>
      <c r="R16" s="4">
        <v>5793.0465000000004</v>
      </c>
      <c r="S16" s="4">
        <v>442.80959999999999</v>
      </c>
      <c r="T16" s="4">
        <v>2084.0102999999999</v>
      </c>
      <c r="U16" s="4">
        <v>77.5214</v>
      </c>
      <c r="V16" s="4">
        <v>558</v>
      </c>
      <c r="W16" s="4">
        <v>86</v>
      </c>
      <c r="X16" s="4">
        <v>620</v>
      </c>
      <c r="Y16" s="4">
        <v>101</v>
      </c>
      <c r="Z16" s="4">
        <v>256.9409</v>
      </c>
      <c r="AA16" s="4">
        <v>24.67</v>
      </c>
      <c r="AB16" s="4">
        <v>294.1891</v>
      </c>
      <c r="AC16" s="4">
        <v>31.226700000000001</v>
      </c>
      <c r="AD16" s="4">
        <v>195.5874</v>
      </c>
      <c r="AE16" s="4">
        <v>16.081199999999999</v>
      </c>
      <c r="AF16" s="4">
        <v>218.17</v>
      </c>
      <c r="AG16" s="4">
        <v>20.7196</v>
      </c>
    </row>
    <row r="17" spans="1:33" ht="15.75" customHeight="1" x14ac:dyDescent="0.15">
      <c r="A17" s="3" t="s">
        <v>48</v>
      </c>
      <c r="B17" s="4">
        <v>7664572</v>
      </c>
      <c r="C17" s="4">
        <f t="shared" si="0"/>
        <v>5058617.5200000005</v>
      </c>
      <c r="D17" s="4">
        <v>1580107</v>
      </c>
      <c r="E17" s="3">
        <v>0.66</v>
      </c>
      <c r="F17" s="3">
        <v>0.19</v>
      </c>
      <c r="G17" s="3">
        <v>0.94</v>
      </c>
      <c r="H17" s="4">
        <v>4888680</v>
      </c>
      <c r="I17" s="4">
        <v>3102755</v>
      </c>
      <c r="J17" s="4">
        <v>726506</v>
      </c>
      <c r="K17" s="4">
        <v>698446</v>
      </c>
      <c r="L17" s="4">
        <v>360196</v>
      </c>
      <c r="M17" s="4">
        <v>12183</v>
      </c>
      <c r="N17" s="4">
        <v>247682</v>
      </c>
      <c r="O17" s="4">
        <v>5565</v>
      </c>
      <c r="P17" s="4">
        <v>169139.953000001</v>
      </c>
      <c r="Q17" s="4">
        <v>3604.6230999999998</v>
      </c>
      <c r="R17" s="4">
        <v>89855.659400000004</v>
      </c>
      <c r="S17" s="4">
        <v>5067.1706000000004</v>
      </c>
      <c r="T17" s="4">
        <v>77643.783000000505</v>
      </c>
      <c r="U17" s="4">
        <v>2066.7782999999999</v>
      </c>
      <c r="V17" s="4">
        <v>6852</v>
      </c>
      <c r="W17" s="4">
        <v>492</v>
      </c>
      <c r="X17" s="4">
        <v>7718</v>
      </c>
      <c r="Y17" s="4">
        <v>636</v>
      </c>
      <c r="Z17" s="4">
        <v>5372.5816999999997</v>
      </c>
      <c r="AA17" s="4">
        <v>310.9067</v>
      </c>
      <c r="AB17" s="4">
        <v>6087.9116000000004</v>
      </c>
      <c r="AC17" s="4">
        <v>415.51670000000001</v>
      </c>
      <c r="AD17" s="4">
        <v>1405.9327000000001</v>
      </c>
      <c r="AE17" s="4">
        <v>71.602999999999994</v>
      </c>
      <c r="AF17" s="4">
        <v>1560.0304000000001</v>
      </c>
      <c r="AG17" s="4">
        <v>98.9756</v>
      </c>
    </row>
    <row r="18" spans="1:33" ht="15.75" customHeight="1" x14ac:dyDescent="0.15">
      <c r="A18" s="3" t="s">
        <v>49</v>
      </c>
      <c r="B18" s="4">
        <v>3954323</v>
      </c>
      <c r="C18" s="4">
        <f t="shared" si="0"/>
        <v>2451680.2599999998</v>
      </c>
      <c r="D18" s="4">
        <v>330441</v>
      </c>
      <c r="E18" s="3">
        <v>0.62</v>
      </c>
      <c r="F18" s="3">
        <v>0.22</v>
      </c>
      <c r="G18" s="3">
        <v>0.92</v>
      </c>
      <c r="H18" s="4">
        <v>2416124</v>
      </c>
      <c r="I18" s="4">
        <v>1432432</v>
      </c>
      <c r="J18" s="4">
        <v>220871</v>
      </c>
      <c r="K18" s="4">
        <v>361703</v>
      </c>
      <c r="L18" s="4">
        <v>70153</v>
      </c>
      <c r="M18" s="4">
        <v>3721</v>
      </c>
      <c r="N18" s="4">
        <v>47765</v>
      </c>
      <c r="O18" s="4">
        <v>2284</v>
      </c>
      <c r="P18" s="4">
        <v>42432.054799999998</v>
      </c>
      <c r="Q18" s="4">
        <v>1090.3134</v>
      </c>
      <c r="R18" s="4">
        <v>18665.947400000001</v>
      </c>
      <c r="S18" s="4">
        <v>2113.8842</v>
      </c>
      <c r="T18" s="4">
        <v>6316.9612999999999</v>
      </c>
      <c r="U18" s="4">
        <v>304.67450000000002</v>
      </c>
      <c r="V18" s="4">
        <v>4262</v>
      </c>
      <c r="W18" s="4">
        <v>475</v>
      </c>
      <c r="X18" s="4">
        <v>4917</v>
      </c>
      <c r="Y18" s="4">
        <v>628</v>
      </c>
      <c r="Z18" s="4">
        <v>3212.8962000000001</v>
      </c>
      <c r="AA18" s="4">
        <v>241.60919999999999</v>
      </c>
      <c r="AB18" s="4">
        <v>3743.0911999999998</v>
      </c>
      <c r="AC18" s="4">
        <v>336.6739</v>
      </c>
      <c r="AD18" s="4">
        <v>384.3997</v>
      </c>
      <c r="AE18" s="4">
        <v>32.915900000000001</v>
      </c>
      <c r="AF18" s="4">
        <v>438.17079999999999</v>
      </c>
      <c r="AG18" s="4">
        <v>47.853900000000003</v>
      </c>
    </row>
    <row r="19" spans="1:33" ht="15.75" customHeight="1" x14ac:dyDescent="0.15">
      <c r="A19" s="3" t="s">
        <v>50</v>
      </c>
      <c r="B19" s="4">
        <v>1684448</v>
      </c>
      <c r="C19" s="4">
        <f t="shared" si="0"/>
        <v>1010668.7999999999</v>
      </c>
      <c r="D19" s="4">
        <v>90930</v>
      </c>
      <c r="E19" s="3">
        <v>0.6</v>
      </c>
      <c r="F19" s="3">
        <v>0.2</v>
      </c>
      <c r="G19" s="3">
        <v>0.93</v>
      </c>
      <c r="H19" s="4">
        <v>1072838</v>
      </c>
      <c r="I19" s="4">
        <v>606572</v>
      </c>
      <c r="J19" s="4">
        <v>141391</v>
      </c>
      <c r="K19" s="4">
        <v>67620</v>
      </c>
      <c r="L19" s="4">
        <v>25352</v>
      </c>
      <c r="M19" s="4">
        <v>838</v>
      </c>
      <c r="N19" s="4">
        <v>18119</v>
      </c>
      <c r="O19" s="4">
        <v>585</v>
      </c>
      <c r="P19" s="4">
        <v>9448.0512999999992</v>
      </c>
      <c r="Q19" s="4">
        <v>163.92619999999999</v>
      </c>
      <c r="R19" s="4">
        <v>8939.0205999999998</v>
      </c>
      <c r="S19" s="4">
        <v>508.05489999999998</v>
      </c>
      <c r="T19" s="4">
        <v>5457.74</v>
      </c>
      <c r="U19" s="4">
        <v>95.928899999999999</v>
      </c>
      <c r="V19" s="4">
        <v>1520</v>
      </c>
      <c r="W19" s="4">
        <v>89</v>
      </c>
      <c r="X19" s="4">
        <v>1737</v>
      </c>
      <c r="Y19" s="4">
        <v>111</v>
      </c>
      <c r="Z19" s="4">
        <v>1008.6583000000001</v>
      </c>
      <c r="AA19" s="4">
        <v>41.275799999999997</v>
      </c>
      <c r="AB19" s="4">
        <v>1172.1701</v>
      </c>
      <c r="AC19" s="4">
        <v>54.425600000000003</v>
      </c>
      <c r="AD19" s="4">
        <v>284.43060000000003</v>
      </c>
      <c r="AE19" s="4">
        <v>11.8575</v>
      </c>
      <c r="AF19" s="4">
        <v>322.5093</v>
      </c>
      <c r="AG19" s="4">
        <v>15.9702</v>
      </c>
    </row>
    <row r="20" spans="1:33" ht="15.75" customHeight="1" x14ac:dyDescent="0.15">
      <c r="A20" s="3" t="s">
        <v>51</v>
      </c>
      <c r="B20" s="4">
        <v>3056823</v>
      </c>
      <c r="C20" s="4">
        <f t="shared" si="0"/>
        <v>1864662.03</v>
      </c>
      <c r="D20" s="4">
        <v>225467</v>
      </c>
      <c r="E20" s="3">
        <v>0.61</v>
      </c>
      <c r="F20" s="3">
        <v>0.2</v>
      </c>
      <c r="G20" s="3">
        <v>0.93</v>
      </c>
      <c r="H20" s="4">
        <v>1804149</v>
      </c>
      <c r="I20" s="4">
        <v>1045881</v>
      </c>
      <c r="J20" s="4">
        <v>208869</v>
      </c>
      <c r="K20" s="4">
        <v>232961</v>
      </c>
      <c r="L20" s="4">
        <v>52027</v>
      </c>
      <c r="M20" s="4">
        <v>1516</v>
      </c>
      <c r="N20" s="4">
        <v>34253</v>
      </c>
      <c r="O20" s="4">
        <v>895</v>
      </c>
      <c r="P20" s="4">
        <v>26894.5033</v>
      </c>
      <c r="Q20" s="4">
        <v>465.25900000000001</v>
      </c>
      <c r="R20" s="4">
        <v>19136.0645</v>
      </c>
      <c r="S20" s="4">
        <v>836.63189999999997</v>
      </c>
      <c r="T20" s="4">
        <v>2287.7361000000001</v>
      </c>
      <c r="U20" s="4">
        <v>57.421500000000002</v>
      </c>
      <c r="V20" s="4">
        <v>2134</v>
      </c>
      <c r="W20" s="4">
        <v>122</v>
      </c>
      <c r="X20" s="4">
        <v>2422</v>
      </c>
      <c r="Y20" s="4">
        <v>159</v>
      </c>
      <c r="Z20" s="4">
        <v>1250.6378</v>
      </c>
      <c r="AA20" s="4">
        <v>52.924799999999998</v>
      </c>
      <c r="AB20" s="4">
        <v>1455.2355</v>
      </c>
      <c r="AC20" s="4">
        <v>75.6845</v>
      </c>
      <c r="AD20" s="4">
        <v>173.45320000000001</v>
      </c>
      <c r="AE20" s="4">
        <v>7.0956999999999999</v>
      </c>
      <c r="AF20" s="4">
        <v>201.9813</v>
      </c>
      <c r="AG20" s="4">
        <v>9.7241</v>
      </c>
    </row>
    <row r="21" spans="1:33" ht="15.75" customHeight="1" x14ac:dyDescent="0.15">
      <c r="A21" s="3" t="s">
        <v>52</v>
      </c>
      <c r="B21" s="4">
        <v>2773940</v>
      </c>
      <c r="C21" s="4">
        <f t="shared" si="0"/>
        <v>1858539.8</v>
      </c>
      <c r="D21" s="4">
        <v>678302</v>
      </c>
      <c r="E21" s="3">
        <v>0.67</v>
      </c>
      <c r="F21" s="3">
        <v>0.23</v>
      </c>
      <c r="G21" s="3">
        <v>0.94</v>
      </c>
      <c r="H21" s="4">
        <v>1761638</v>
      </c>
      <c r="I21" s="4">
        <v>1130861</v>
      </c>
      <c r="J21" s="4">
        <v>239421</v>
      </c>
      <c r="K21" s="4">
        <v>162734</v>
      </c>
      <c r="L21" s="4">
        <v>154755</v>
      </c>
      <c r="M21" s="4">
        <v>27094</v>
      </c>
      <c r="N21" s="4">
        <v>100654</v>
      </c>
      <c r="O21" s="4">
        <v>18062</v>
      </c>
      <c r="P21" s="4">
        <v>121598.0336</v>
      </c>
      <c r="Q21" s="4">
        <v>23589.2893</v>
      </c>
      <c r="R21" s="4">
        <v>25043.326300000001</v>
      </c>
      <c r="S21" s="4">
        <v>2733.8811000000001</v>
      </c>
      <c r="T21" s="4">
        <v>3592.5779000000002</v>
      </c>
      <c r="U21" s="4">
        <v>316.14749999999998</v>
      </c>
      <c r="V21" s="4">
        <v>6901</v>
      </c>
      <c r="W21" s="4">
        <v>1253</v>
      </c>
      <c r="X21" s="4">
        <v>8032</v>
      </c>
      <c r="Y21" s="4">
        <v>1584</v>
      </c>
      <c r="Z21" s="4">
        <v>6186.5815000000002</v>
      </c>
      <c r="AA21" s="4">
        <v>1099.6077</v>
      </c>
      <c r="AB21" s="4">
        <v>7201.4135999999999</v>
      </c>
      <c r="AC21" s="4">
        <v>1399.5012999999999</v>
      </c>
      <c r="AD21" s="4">
        <v>232.28710000000001</v>
      </c>
      <c r="AE21" s="4">
        <v>32.0946</v>
      </c>
      <c r="AF21" s="4">
        <v>259.71140000000003</v>
      </c>
      <c r="AG21" s="4">
        <v>41.160499999999999</v>
      </c>
    </row>
    <row r="22" spans="1:33" ht="15.75" customHeight="1" x14ac:dyDescent="0.15">
      <c r="A22" s="3" t="s">
        <v>53</v>
      </c>
      <c r="B22" s="4">
        <v>4262809</v>
      </c>
      <c r="C22" s="4">
        <f t="shared" si="0"/>
        <v>2856082.0300000003</v>
      </c>
      <c r="D22" s="4">
        <v>800087</v>
      </c>
      <c r="E22" s="3">
        <v>0.67</v>
      </c>
      <c r="F22" s="3">
        <v>0.24</v>
      </c>
      <c r="G22" s="3">
        <v>0.94</v>
      </c>
      <c r="H22" s="4">
        <v>2713662</v>
      </c>
      <c r="I22" s="4">
        <v>1753876</v>
      </c>
      <c r="J22" s="4">
        <v>651727</v>
      </c>
      <c r="K22" s="4">
        <v>265083</v>
      </c>
      <c r="L22" s="4">
        <v>231692</v>
      </c>
      <c r="M22" s="4">
        <v>5735</v>
      </c>
      <c r="N22" s="4">
        <v>130725</v>
      </c>
      <c r="O22" s="4">
        <v>3360</v>
      </c>
      <c r="P22" s="4">
        <v>53619.610900000102</v>
      </c>
      <c r="Q22" s="4">
        <v>650.48180000000002</v>
      </c>
      <c r="R22" s="4">
        <v>100339.0751</v>
      </c>
      <c r="S22" s="4">
        <v>3525.2039</v>
      </c>
      <c r="T22" s="4">
        <v>47177.282700000003</v>
      </c>
      <c r="U22" s="4">
        <v>630.63689999999997</v>
      </c>
      <c r="V22" s="4">
        <v>5730</v>
      </c>
      <c r="W22" s="4">
        <v>407</v>
      </c>
      <c r="X22" s="4">
        <v>6904</v>
      </c>
      <c r="Y22" s="4">
        <v>512</v>
      </c>
      <c r="Z22" s="4">
        <v>3317.2411999999999</v>
      </c>
      <c r="AA22" s="4">
        <v>142.6053</v>
      </c>
      <c r="AB22" s="4">
        <v>4198.8630000000003</v>
      </c>
      <c r="AC22" s="4">
        <v>206.90530000000001</v>
      </c>
      <c r="AD22" s="4">
        <v>1798.5594000000001</v>
      </c>
      <c r="AE22" s="4">
        <v>44.527500000000003</v>
      </c>
      <c r="AF22" s="4">
        <v>2141.7882</v>
      </c>
      <c r="AG22" s="4">
        <v>61.988100000000003</v>
      </c>
    </row>
    <row r="23" spans="1:33" ht="15.75" customHeight="1" x14ac:dyDescent="0.15">
      <c r="A23" s="3" t="s">
        <v>54</v>
      </c>
      <c r="B23" s="4">
        <v>4018838</v>
      </c>
      <c r="C23" s="4">
        <f t="shared" si="0"/>
        <v>2893563.36</v>
      </c>
      <c r="D23" s="4">
        <v>1414242</v>
      </c>
      <c r="E23" s="3">
        <v>0.72</v>
      </c>
      <c r="F23" s="3">
        <v>0.23</v>
      </c>
      <c r="G23" s="3">
        <v>0.95</v>
      </c>
      <c r="H23" s="4">
        <v>2617405</v>
      </c>
      <c r="I23" s="4">
        <v>1844511</v>
      </c>
      <c r="J23" s="4">
        <v>632369</v>
      </c>
      <c r="K23" s="4">
        <v>90741</v>
      </c>
      <c r="L23" s="4">
        <v>381607</v>
      </c>
      <c r="M23" s="4">
        <v>7552</v>
      </c>
      <c r="N23" s="4">
        <v>222656</v>
      </c>
      <c r="O23" s="4">
        <v>4089</v>
      </c>
      <c r="P23" s="4">
        <v>240735.77720000001</v>
      </c>
      <c r="Q23" s="4">
        <v>2437.7276999999999</v>
      </c>
      <c r="R23" s="4">
        <v>72699.1847000001</v>
      </c>
      <c r="S23" s="4">
        <v>3140.8148000000001</v>
      </c>
      <c r="T23" s="4">
        <v>31702.904800000098</v>
      </c>
      <c r="U23" s="4">
        <v>565.10860000000002</v>
      </c>
      <c r="V23" s="4">
        <v>12072</v>
      </c>
      <c r="W23" s="4">
        <v>624</v>
      </c>
      <c r="X23" s="4">
        <v>15331</v>
      </c>
      <c r="Y23" s="4">
        <v>943</v>
      </c>
      <c r="Z23" s="4">
        <v>9606.4683999999997</v>
      </c>
      <c r="AA23" s="4">
        <v>362.03309999999999</v>
      </c>
      <c r="AB23" s="4">
        <v>12306.780699999999</v>
      </c>
      <c r="AC23" s="4">
        <v>592.15589999999997</v>
      </c>
      <c r="AD23" s="4">
        <v>1119.7855</v>
      </c>
      <c r="AE23" s="4">
        <v>61.162599999999998</v>
      </c>
      <c r="AF23" s="4">
        <v>1321.0417</v>
      </c>
      <c r="AG23" s="4">
        <v>90.576499999999996</v>
      </c>
    </row>
    <row r="24" spans="1:33" ht="15.75" customHeight="1" x14ac:dyDescent="0.15">
      <c r="A24" s="3" t="s">
        <v>55</v>
      </c>
      <c r="B24" s="4">
        <v>991782</v>
      </c>
      <c r="C24" s="4">
        <f t="shared" si="0"/>
        <v>644658.30000000005</v>
      </c>
      <c r="D24" s="4">
        <v>77150</v>
      </c>
      <c r="E24" s="3">
        <v>0.65</v>
      </c>
      <c r="F24" s="3">
        <v>0.27</v>
      </c>
      <c r="G24" s="3">
        <v>0.93</v>
      </c>
      <c r="H24" s="4">
        <v>696485</v>
      </c>
      <c r="I24" s="4">
        <v>442598</v>
      </c>
      <c r="J24" s="4">
        <v>95040</v>
      </c>
      <c r="K24" s="4">
        <v>86075</v>
      </c>
      <c r="L24" s="4">
        <v>20708</v>
      </c>
      <c r="M24" s="4">
        <v>1110</v>
      </c>
      <c r="N24" s="4">
        <v>12146</v>
      </c>
      <c r="O24" s="4">
        <v>732</v>
      </c>
      <c r="P24" s="4">
        <v>2354.1089000000002</v>
      </c>
      <c r="Q24" s="4">
        <v>35.576099999999997</v>
      </c>
      <c r="R24" s="4">
        <v>15807.1466</v>
      </c>
      <c r="S24" s="4">
        <v>994.70399999999995</v>
      </c>
      <c r="T24" s="4">
        <v>852.1703</v>
      </c>
      <c r="U24" s="4">
        <v>18.366099999999999</v>
      </c>
      <c r="V24" s="4">
        <v>335</v>
      </c>
      <c r="W24" s="4">
        <v>73</v>
      </c>
      <c r="X24" s="4">
        <v>451</v>
      </c>
      <c r="Y24" s="4">
        <v>98</v>
      </c>
      <c r="Z24" s="4">
        <v>52.9818</v>
      </c>
      <c r="AA24" s="4">
        <v>8.3827999999999996</v>
      </c>
      <c r="AB24" s="4">
        <v>133.09299999999999</v>
      </c>
      <c r="AC24" s="4">
        <v>15.494999999999999</v>
      </c>
      <c r="AD24" s="4">
        <v>18.073599999999999</v>
      </c>
      <c r="AE24" s="4">
        <v>1.6153</v>
      </c>
      <c r="AF24" s="4">
        <v>28.879799999999999</v>
      </c>
      <c r="AG24" s="4">
        <v>1.7185999999999999</v>
      </c>
    </row>
    <row r="25" spans="1:33" ht="15.75" customHeight="1" x14ac:dyDescent="0.15">
      <c r="A25" s="3" t="s">
        <v>56</v>
      </c>
      <c r="B25" s="4">
        <v>7197179</v>
      </c>
      <c r="C25" s="4">
        <f t="shared" si="0"/>
        <v>4606194.5600000005</v>
      </c>
      <c r="D25" s="4">
        <v>1039348</v>
      </c>
      <c r="E25" s="3">
        <v>0.64</v>
      </c>
      <c r="F25" s="3">
        <v>0.2</v>
      </c>
      <c r="G25" s="3">
        <v>0.94</v>
      </c>
      <c r="H25" s="4">
        <v>4619675</v>
      </c>
      <c r="I25" s="4">
        <v>2844134</v>
      </c>
      <c r="J25" s="4">
        <v>424161</v>
      </c>
      <c r="K25" s="4">
        <v>1169846</v>
      </c>
      <c r="L25" s="4">
        <v>239256</v>
      </c>
      <c r="M25" s="4">
        <v>10985</v>
      </c>
      <c r="N25" s="4">
        <v>145641</v>
      </c>
      <c r="O25" s="4">
        <v>6186</v>
      </c>
      <c r="P25" s="4">
        <v>145251.67110000001</v>
      </c>
      <c r="Q25" s="4">
        <v>4011.4553000000001</v>
      </c>
      <c r="R25" s="4">
        <v>68418.586000000098</v>
      </c>
      <c r="S25" s="4">
        <v>5237.12</v>
      </c>
      <c r="T25" s="4">
        <v>11430.700999999999</v>
      </c>
      <c r="U25" s="4">
        <v>683.00139999999999</v>
      </c>
      <c r="V25" s="4">
        <v>5710</v>
      </c>
      <c r="W25" s="4">
        <v>731</v>
      </c>
      <c r="X25" s="4">
        <v>6562</v>
      </c>
      <c r="Y25" s="4">
        <v>1030</v>
      </c>
      <c r="Z25" s="4">
        <v>3930.8413999999998</v>
      </c>
      <c r="AA25" s="4">
        <v>366.6798</v>
      </c>
      <c r="AB25" s="4">
        <v>4560.6585999999998</v>
      </c>
      <c r="AC25" s="4">
        <v>551.81859999999995</v>
      </c>
      <c r="AD25" s="4">
        <v>392.03789999999998</v>
      </c>
      <c r="AE25" s="4">
        <v>64.546000000000006</v>
      </c>
      <c r="AF25" s="4">
        <v>434.14260000000002</v>
      </c>
      <c r="AG25" s="4">
        <v>88.274299999999997</v>
      </c>
    </row>
    <row r="26" spans="1:33" ht="15.75" customHeight="1" x14ac:dyDescent="0.15">
      <c r="A26" s="3" t="s">
        <v>57</v>
      </c>
      <c r="B26" s="4">
        <v>3393345</v>
      </c>
      <c r="C26" s="4">
        <f t="shared" si="0"/>
        <v>2171740.7999999998</v>
      </c>
      <c r="D26" s="4">
        <v>375823</v>
      </c>
      <c r="E26" s="3">
        <v>0.64</v>
      </c>
      <c r="F26" s="3">
        <v>0.22</v>
      </c>
      <c r="G26" s="3">
        <v>0.94</v>
      </c>
      <c r="H26" s="4">
        <v>2563717</v>
      </c>
      <c r="I26" s="4">
        <v>1614597</v>
      </c>
      <c r="J26" s="4">
        <v>183908</v>
      </c>
      <c r="K26" s="4">
        <v>876504</v>
      </c>
      <c r="L26" s="4">
        <v>99543</v>
      </c>
      <c r="M26" s="4">
        <v>13423</v>
      </c>
      <c r="N26" s="4">
        <v>37083</v>
      </c>
      <c r="O26" s="4">
        <v>5996</v>
      </c>
      <c r="P26" s="4">
        <v>32593.318299999999</v>
      </c>
      <c r="Q26" s="4">
        <v>2531.5565999999999</v>
      </c>
      <c r="R26" s="4">
        <v>39545.414599999996</v>
      </c>
      <c r="S26" s="4">
        <v>9026.7211000000007</v>
      </c>
      <c r="T26" s="4">
        <v>6996.4513000000097</v>
      </c>
      <c r="U26" s="4">
        <v>771.58320000000003</v>
      </c>
      <c r="V26" s="4">
        <v>1434</v>
      </c>
      <c r="W26" s="4">
        <v>1275</v>
      </c>
      <c r="X26" s="4">
        <v>3149</v>
      </c>
      <c r="Y26" s="4">
        <v>2141</v>
      </c>
      <c r="Z26" s="4">
        <v>784.88160000000005</v>
      </c>
      <c r="AA26" s="4">
        <v>315.69569999999999</v>
      </c>
      <c r="AB26" s="4">
        <v>2312.2487999999998</v>
      </c>
      <c r="AC26" s="4">
        <v>837.5752</v>
      </c>
      <c r="AD26" s="4">
        <v>154.11529999999999</v>
      </c>
      <c r="AE26" s="4">
        <v>72.737300000000005</v>
      </c>
      <c r="AF26" s="4">
        <v>207.4375</v>
      </c>
      <c r="AG26" s="4">
        <v>130.75909999999999</v>
      </c>
    </row>
    <row r="27" spans="1:33" ht="15.75" customHeight="1" x14ac:dyDescent="0.15">
      <c r="A27" s="3" t="s">
        <v>58</v>
      </c>
      <c r="B27" s="4">
        <v>3720831</v>
      </c>
      <c r="C27" s="4">
        <f t="shared" si="0"/>
        <v>2232498.6</v>
      </c>
      <c r="D27" s="4">
        <v>371485</v>
      </c>
      <c r="E27" s="3">
        <v>0.6</v>
      </c>
      <c r="F27" s="3">
        <v>0.2</v>
      </c>
      <c r="G27" s="3">
        <v>0.94</v>
      </c>
      <c r="H27" s="4">
        <v>2404393</v>
      </c>
      <c r="I27" s="4">
        <v>1366870</v>
      </c>
      <c r="J27" s="4">
        <v>147451</v>
      </c>
      <c r="K27" s="4">
        <v>668658</v>
      </c>
      <c r="L27" s="4">
        <v>97977</v>
      </c>
      <c r="M27" s="4">
        <v>4785</v>
      </c>
      <c r="N27" s="4">
        <v>43443</v>
      </c>
      <c r="O27" s="4">
        <v>2378</v>
      </c>
      <c r="P27" s="4">
        <v>60582.616099999999</v>
      </c>
      <c r="Q27" s="4">
        <v>1787.7279000000001</v>
      </c>
      <c r="R27" s="4">
        <v>28717.6466</v>
      </c>
      <c r="S27" s="4">
        <v>2556.3942000000002</v>
      </c>
      <c r="T27" s="4">
        <v>3790.3733000000002</v>
      </c>
      <c r="U27" s="4">
        <v>266.70139999999998</v>
      </c>
      <c r="V27" s="4">
        <v>2116</v>
      </c>
      <c r="W27" s="4">
        <v>481</v>
      </c>
      <c r="X27" s="4">
        <v>3236</v>
      </c>
      <c r="Y27" s="4">
        <v>709</v>
      </c>
      <c r="Z27" s="4">
        <v>1493.5880999999999</v>
      </c>
      <c r="AA27" s="4">
        <v>231.76429999999999</v>
      </c>
      <c r="AB27" s="4">
        <v>2415.8751000000002</v>
      </c>
      <c r="AC27" s="4">
        <v>392.77949999999998</v>
      </c>
      <c r="AD27" s="4">
        <v>149.75960000000001</v>
      </c>
      <c r="AE27" s="4">
        <v>36.168100000000003</v>
      </c>
      <c r="AF27" s="4">
        <v>184.27</v>
      </c>
      <c r="AG27" s="4">
        <v>59.298000000000002</v>
      </c>
    </row>
    <row r="28" spans="1:33" ht="15.75" customHeight="1" x14ac:dyDescent="0.15">
      <c r="A28" s="3" t="s">
        <v>59</v>
      </c>
      <c r="B28" s="4">
        <v>1856342</v>
      </c>
      <c r="C28" s="4">
        <f t="shared" si="0"/>
        <v>1188058.8800000001</v>
      </c>
      <c r="D28" s="4">
        <v>401085</v>
      </c>
      <c r="E28" s="3">
        <v>0.64</v>
      </c>
      <c r="F28" s="3">
        <v>0.19</v>
      </c>
      <c r="G28" s="3">
        <v>0.94</v>
      </c>
      <c r="H28" s="4">
        <v>1062553</v>
      </c>
      <c r="I28" s="4">
        <v>647142</v>
      </c>
      <c r="J28" s="4">
        <v>176070</v>
      </c>
      <c r="K28" s="4">
        <v>99285</v>
      </c>
      <c r="L28" s="4">
        <v>105170</v>
      </c>
      <c r="M28" s="4">
        <v>2777</v>
      </c>
      <c r="N28" s="4">
        <v>47076</v>
      </c>
      <c r="O28" s="4">
        <v>1622</v>
      </c>
      <c r="P28" s="4">
        <v>87888.509900000005</v>
      </c>
      <c r="Q28" s="4">
        <v>1724.6972000000001</v>
      </c>
      <c r="R28" s="4">
        <v>15661.754300000001</v>
      </c>
      <c r="S28" s="4">
        <v>968.95630000000006</v>
      </c>
      <c r="T28" s="4">
        <v>449.5224</v>
      </c>
      <c r="U28" s="4">
        <v>25.471299999999999</v>
      </c>
      <c r="V28" s="4">
        <v>2432</v>
      </c>
      <c r="W28" s="4">
        <v>142</v>
      </c>
      <c r="X28" s="4">
        <v>3700</v>
      </c>
      <c r="Y28" s="4">
        <v>227</v>
      </c>
      <c r="Z28" s="4">
        <v>1962.5796</v>
      </c>
      <c r="AA28" s="4">
        <v>92.815100000000001</v>
      </c>
      <c r="AB28" s="4">
        <v>3074.4081000000001</v>
      </c>
      <c r="AC28" s="4">
        <v>158.20519999999999</v>
      </c>
      <c r="AD28" s="4">
        <v>29.355799999999999</v>
      </c>
      <c r="AE28" s="4">
        <v>4.5377000000000001</v>
      </c>
      <c r="AF28" s="4">
        <v>35.198</v>
      </c>
      <c r="AG28" s="4">
        <v>5.0148000000000001</v>
      </c>
    </row>
    <row r="29" spans="1:33" ht="15.75" customHeight="1" x14ac:dyDescent="0.15">
      <c r="A29" s="3" t="s">
        <v>60</v>
      </c>
      <c r="B29" s="4">
        <v>655010</v>
      </c>
      <c r="C29" s="4">
        <f t="shared" si="0"/>
        <v>419206.40000000002</v>
      </c>
      <c r="D29" s="4">
        <v>52960</v>
      </c>
      <c r="E29" s="3">
        <v>0.64</v>
      </c>
      <c r="F29" s="3">
        <v>0.25</v>
      </c>
      <c r="G29" s="3">
        <v>0.93</v>
      </c>
      <c r="H29" s="4">
        <v>476770</v>
      </c>
      <c r="I29" s="4">
        <v>296486</v>
      </c>
      <c r="J29" s="4">
        <v>25131</v>
      </c>
      <c r="K29" s="4">
        <v>186890</v>
      </c>
      <c r="L29" s="4">
        <v>11768</v>
      </c>
      <c r="M29" s="4">
        <v>2695</v>
      </c>
      <c r="N29" s="4">
        <v>6081</v>
      </c>
      <c r="O29" s="4">
        <v>1469</v>
      </c>
      <c r="P29" s="4">
        <v>322.36930000000001</v>
      </c>
      <c r="Q29" s="4">
        <v>45.0047</v>
      </c>
      <c r="R29" s="4">
        <v>8440.5576999999994</v>
      </c>
      <c r="S29" s="4">
        <v>2349.511</v>
      </c>
      <c r="T29" s="4">
        <v>716.91089999999997</v>
      </c>
      <c r="U29" s="4">
        <v>153.7593</v>
      </c>
      <c r="V29" s="4">
        <v>301</v>
      </c>
      <c r="W29" s="4">
        <v>151</v>
      </c>
      <c r="X29" s="4">
        <v>379</v>
      </c>
      <c r="Y29" s="4">
        <v>229</v>
      </c>
      <c r="Z29" s="4">
        <v>53.134500000000003</v>
      </c>
      <c r="AA29" s="4">
        <v>11.1219</v>
      </c>
      <c r="AB29" s="4">
        <v>91.688800000000001</v>
      </c>
      <c r="AC29" s="4">
        <v>28.5535</v>
      </c>
      <c r="AD29" s="4">
        <v>31.817</v>
      </c>
      <c r="AE29" s="4">
        <v>7.3625999999999996</v>
      </c>
      <c r="AF29" s="4">
        <v>49.415900000000001</v>
      </c>
      <c r="AG29" s="4">
        <v>20.869399999999999</v>
      </c>
    </row>
    <row r="30" spans="1:33" ht="15.75" customHeight="1" x14ac:dyDescent="0.15">
      <c r="A30" s="3" t="s">
        <v>61</v>
      </c>
      <c r="B30" s="4">
        <v>6421031</v>
      </c>
      <c r="C30" s="4">
        <f t="shared" si="0"/>
        <v>4237880.46</v>
      </c>
      <c r="D30" s="4">
        <v>1331716</v>
      </c>
      <c r="E30" s="3">
        <v>0.66</v>
      </c>
      <c r="F30" s="3">
        <v>0.2</v>
      </c>
      <c r="G30" s="3">
        <v>0.95</v>
      </c>
      <c r="H30" s="4">
        <v>4154586</v>
      </c>
      <c r="I30" s="4">
        <v>2619638</v>
      </c>
      <c r="J30" s="4">
        <v>669482</v>
      </c>
      <c r="K30" s="4">
        <v>355492</v>
      </c>
      <c r="L30" s="4">
        <v>349724</v>
      </c>
      <c r="M30" s="4">
        <v>24900</v>
      </c>
      <c r="N30" s="4">
        <v>218117</v>
      </c>
      <c r="O30" s="4">
        <v>13353</v>
      </c>
      <c r="P30" s="4">
        <v>229084.816300001</v>
      </c>
      <c r="Q30" s="4">
        <v>6853.4845999999998</v>
      </c>
      <c r="R30" s="4">
        <v>73495.476899999994</v>
      </c>
      <c r="S30" s="4">
        <v>13337.3745</v>
      </c>
      <c r="T30" s="4">
        <v>26790.493100000102</v>
      </c>
      <c r="U30" s="4">
        <v>1755.2308</v>
      </c>
      <c r="V30" s="4">
        <v>20286</v>
      </c>
      <c r="W30" s="4">
        <v>2284</v>
      </c>
      <c r="X30" s="4">
        <v>25373</v>
      </c>
      <c r="Y30" s="4">
        <v>3411</v>
      </c>
      <c r="Z30" s="4">
        <v>16440.946400000001</v>
      </c>
      <c r="AA30" s="4">
        <v>1238.0056</v>
      </c>
      <c r="AB30" s="4">
        <v>20708.204600000001</v>
      </c>
      <c r="AC30" s="4">
        <v>1985.683</v>
      </c>
      <c r="AD30" s="4">
        <v>2049.2579999999998</v>
      </c>
      <c r="AE30" s="4">
        <v>242.61510000000001</v>
      </c>
      <c r="AF30" s="4">
        <v>2371.5403999999999</v>
      </c>
      <c r="AG30" s="4">
        <v>345.77710000000002</v>
      </c>
    </row>
    <row r="31" spans="1:33" ht="15.75" customHeight="1" x14ac:dyDescent="0.15">
      <c r="A31" s="3" t="s">
        <v>62</v>
      </c>
      <c r="B31" s="4">
        <v>403352</v>
      </c>
      <c r="C31" s="4">
        <f t="shared" si="0"/>
        <v>225877.12000000002</v>
      </c>
      <c r="D31" s="4">
        <v>3005</v>
      </c>
      <c r="E31" s="3">
        <v>0.56000000000000005</v>
      </c>
      <c r="F31" s="3">
        <v>0.21</v>
      </c>
      <c r="G31" s="3">
        <v>0.89</v>
      </c>
      <c r="H31" s="4">
        <v>276991</v>
      </c>
      <c r="I31" s="4">
        <v>150133</v>
      </c>
      <c r="J31" s="4">
        <v>6212</v>
      </c>
      <c r="K31" s="4">
        <v>76226</v>
      </c>
      <c r="L31" s="4">
        <v>814</v>
      </c>
      <c r="M31" s="4">
        <v>167</v>
      </c>
      <c r="N31" s="4">
        <v>465</v>
      </c>
      <c r="O31" s="4">
        <v>103</v>
      </c>
      <c r="P31" s="4">
        <v>221.149</v>
      </c>
      <c r="Q31" s="4">
        <v>23.4038</v>
      </c>
      <c r="R31" s="4">
        <v>361.40960000000001</v>
      </c>
      <c r="S31" s="4">
        <v>124.57850000000001</v>
      </c>
      <c r="T31" s="4">
        <v>21.167400000000001</v>
      </c>
      <c r="U31" s="4">
        <v>5.2268999999999997</v>
      </c>
      <c r="V31" s="4">
        <v>42</v>
      </c>
      <c r="W31" s="4">
        <v>39</v>
      </c>
      <c r="X31" s="4">
        <v>58</v>
      </c>
      <c r="Y31" s="4">
        <v>50</v>
      </c>
      <c r="Z31" s="4">
        <v>12.416</v>
      </c>
      <c r="AA31" s="4">
        <v>5.4775999999999998</v>
      </c>
      <c r="AB31" s="4">
        <v>21.674399999999999</v>
      </c>
      <c r="AC31" s="4">
        <v>11.178100000000001</v>
      </c>
      <c r="AD31" s="4">
        <v>2.7564000000000002</v>
      </c>
      <c r="AE31" s="4">
        <v>0.89029999999999998</v>
      </c>
      <c r="AF31" s="4">
        <v>2.9609000000000001</v>
      </c>
      <c r="AG31" s="4">
        <v>1.2633000000000001</v>
      </c>
    </row>
    <row r="32" spans="1:33" ht="15.75" customHeight="1" x14ac:dyDescent="0.15">
      <c r="A32" s="3" t="s">
        <v>63</v>
      </c>
      <c r="B32" s="4">
        <v>1111362</v>
      </c>
      <c r="C32" s="4">
        <f t="shared" si="0"/>
        <v>655703.57999999996</v>
      </c>
      <c r="D32" s="4">
        <v>67092</v>
      </c>
      <c r="E32" s="3">
        <v>0.59</v>
      </c>
      <c r="F32" s="3">
        <v>0.2</v>
      </c>
      <c r="G32" s="3">
        <v>0.93</v>
      </c>
      <c r="H32" s="4">
        <v>719418</v>
      </c>
      <c r="I32" s="4">
        <v>408735</v>
      </c>
      <c r="J32" s="4">
        <v>98707</v>
      </c>
      <c r="K32" s="4">
        <v>37378</v>
      </c>
      <c r="L32" s="4">
        <v>19667</v>
      </c>
      <c r="M32" s="4">
        <v>590</v>
      </c>
      <c r="N32" s="4">
        <v>9493</v>
      </c>
      <c r="O32" s="4">
        <v>335</v>
      </c>
      <c r="P32" s="4">
        <v>7512.2501000000002</v>
      </c>
      <c r="Q32" s="4">
        <v>95.576700000000002</v>
      </c>
      <c r="R32" s="4">
        <v>6474.4856</v>
      </c>
      <c r="S32" s="4">
        <v>380.50920000000002</v>
      </c>
      <c r="T32" s="4">
        <v>4061.1534999999999</v>
      </c>
      <c r="U32" s="4">
        <v>60.216700000000003</v>
      </c>
      <c r="V32" s="4">
        <v>405</v>
      </c>
      <c r="W32" s="4">
        <v>31</v>
      </c>
      <c r="X32" s="4">
        <v>617</v>
      </c>
      <c r="Y32" s="4">
        <v>47</v>
      </c>
      <c r="Z32" s="4">
        <v>267.1583</v>
      </c>
      <c r="AA32" s="4">
        <v>11.395300000000001</v>
      </c>
      <c r="AB32" s="4">
        <v>443.01560000000001</v>
      </c>
      <c r="AC32" s="4">
        <v>22.289400000000001</v>
      </c>
      <c r="AD32" s="4">
        <v>153.5265</v>
      </c>
      <c r="AE32" s="4">
        <v>3.8313000000000001</v>
      </c>
      <c r="AF32" s="4">
        <v>182.37639999999999</v>
      </c>
      <c r="AG32" s="4">
        <v>5.9366000000000003</v>
      </c>
    </row>
    <row r="33" spans="1:33" ht="15.75" customHeight="1" x14ac:dyDescent="0.15">
      <c r="A33" s="3" t="s">
        <v>64</v>
      </c>
      <c r="B33" s="4">
        <v>788183</v>
      </c>
      <c r="C33" s="4">
        <f t="shared" si="0"/>
        <v>480791.63</v>
      </c>
      <c r="D33" s="4">
        <v>18253</v>
      </c>
      <c r="E33" s="3">
        <v>0.61</v>
      </c>
      <c r="F33" s="3">
        <v>0.25</v>
      </c>
      <c r="G33" s="3">
        <v>0.91</v>
      </c>
      <c r="H33" s="4">
        <v>599789</v>
      </c>
      <c r="I33" s="4">
        <v>359551</v>
      </c>
      <c r="J33" s="4">
        <v>62836</v>
      </c>
      <c r="K33" s="4">
        <v>59872</v>
      </c>
      <c r="L33" s="4">
        <v>5127</v>
      </c>
      <c r="M33" s="4">
        <v>890</v>
      </c>
      <c r="N33" s="4">
        <v>3247</v>
      </c>
      <c r="O33" s="4">
        <v>600</v>
      </c>
      <c r="P33" s="4">
        <v>473.11860000000001</v>
      </c>
      <c r="Q33" s="4">
        <v>35.676000000000002</v>
      </c>
      <c r="R33" s="4">
        <v>3369.3562000000002</v>
      </c>
      <c r="S33" s="4">
        <v>747.58730000000003</v>
      </c>
      <c r="T33" s="4">
        <v>715.60889999999995</v>
      </c>
      <c r="U33" s="4">
        <v>40.485199999999999</v>
      </c>
      <c r="V33" s="4">
        <v>183</v>
      </c>
      <c r="W33" s="4">
        <v>87</v>
      </c>
      <c r="X33" s="4">
        <v>224</v>
      </c>
      <c r="Y33" s="4">
        <v>115</v>
      </c>
      <c r="Z33" s="4">
        <v>48.375100000000003</v>
      </c>
      <c r="AA33" s="4">
        <v>11.5853</v>
      </c>
      <c r="AB33" s="4">
        <v>76.034999999999997</v>
      </c>
      <c r="AC33" s="4">
        <v>24.4786</v>
      </c>
      <c r="AD33" s="4">
        <v>31.3599</v>
      </c>
      <c r="AE33" s="4">
        <v>4.8204000000000002</v>
      </c>
      <c r="AF33" s="4">
        <v>42.305900000000001</v>
      </c>
      <c r="AG33" s="4">
        <v>8.9359999999999999</v>
      </c>
    </row>
    <row r="34" spans="1:33" ht="15.75" customHeight="1" x14ac:dyDescent="0.15">
      <c r="A34" s="3" t="s">
        <v>65</v>
      </c>
      <c r="B34" s="4">
        <v>5873970</v>
      </c>
      <c r="C34" s="4">
        <f t="shared" si="0"/>
        <v>4229258.3999999994</v>
      </c>
      <c r="D34" s="4">
        <v>1565984</v>
      </c>
      <c r="E34" s="3">
        <v>0.72</v>
      </c>
      <c r="F34" s="3">
        <v>0.25</v>
      </c>
      <c r="G34" s="3">
        <v>0.95</v>
      </c>
      <c r="H34" s="4">
        <v>3961022</v>
      </c>
      <c r="I34" s="4">
        <v>2767596</v>
      </c>
      <c r="J34" s="4">
        <v>545678</v>
      </c>
      <c r="K34" s="4">
        <v>505906</v>
      </c>
      <c r="L34" s="4">
        <v>310517</v>
      </c>
      <c r="M34" s="4">
        <v>73899</v>
      </c>
      <c r="N34" s="4">
        <v>183714</v>
      </c>
      <c r="O34" s="4">
        <v>39132</v>
      </c>
      <c r="P34" s="4">
        <v>116836.6942</v>
      </c>
      <c r="Q34" s="4">
        <v>22456.212299999999</v>
      </c>
      <c r="R34" s="4">
        <v>70594.537599999996</v>
      </c>
      <c r="S34" s="4">
        <v>26261.687099999999</v>
      </c>
      <c r="T34" s="4">
        <v>81659.782200000205</v>
      </c>
      <c r="U34" s="4">
        <v>13650.254000000001</v>
      </c>
      <c r="V34" s="4">
        <v>6675</v>
      </c>
      <c r="W34" s="4">
        <v>4074</v>
      </c>
      <c r="X34" s="4">
        <v>8411</v>
      </c>
      <c r="Y34" s="4">
        <v>5484</v>
      </c>
      <c r="Z34" s="4">
        <v>4747.9522999999999</v>
      </c>
      <c r="AA34" s="4">
        <v>2394.9288999999999</v>
      </c>
      <c r="AB34" s="4">
        <v>6172.2586000000001</v>
      </c>
      <c r="AC34" s="4">
        <v>3430.8580000000002</v>
      </c>
      <c r="AD34" s="4">
        <v>1782.7041999999999</v>
      </c>
      <c r="AE34" s="4">
        <v>717.69719999999995</v>
      </c>
      <c r="AF34" s="4">
        <v>2114.5693999999999</v>
      </c>
      <c r="AG34" s="4">
        <v>944.44619999999998</v>
      </c>
    </row>
    <row r="35" spans="1:33" ht="15.75" customHeight="1" x14ac:dyDescent="0.15">
      <c r="A35" s="3" t="s">
        <v>66</v>
      </c>
      <c r="B35" s="4">
        <v>1174831</v>
      </c>
      <c r="C35" s="4">
        <f t="shared" si="0"/>
        <v>810633.3899999999</v>
      </c>
      <c r="D35" s="4">
        <v>228194</v>
      </c>
      <c r="E35" s="3">
        <v>0.69</v>
      </c>
      <c r="F35" s="3">
        <v>0.21</v>
      </c>
      <c r="G35" s="3">
        <v>0.93</v>
      </c>
      <c r="H35" s="4">
        <v>713744</v>
      </c>
      <c r="I35" s="4">
        <v>477070</v>
      </c>
      <c r="J35" s="4">
        <v>138548</v>
      </c>
      <c r="K35" s="4">
        <v>43074</v>
      </c>
      <c r="L35" s="4">
        <v>50800</v>
      </c>
      <c r="M35" s="4">
        <v>4007</v>
      </c>
      <c r="N35" s="4">
        <v>36015</v>
      </c>
      <c r="O35" s="4">
        <v>2267</v>
      </c>
      <c r="P35" s="4">
        <v>2717.4227000000001</v>
      </c>
      <c r="Q35" s="4">
        <v>179.36490000000001</v>
      </c>
      <c r="R35" s="4">
        <v>16833.972699999998</v>
      </c>
      <c r="S35" s="4">
        <v>1969.0097000000001</v>
      </c>
      <c r="T35" s="4">
        <v>26696.3773</v>
      </c>
      <c r="U35" s="4">
        <v>1543.4347</v>
      </c>
      <c r="V35" s="4">
        <v>3872</v>
      </c>
      <c r="W35" s="4">
        <v>389</v>
      </c>
      <c r="X35" s="4">
        <v>4403</v>
      </c>
      <c r="Y35" s="4">
        <v>534</v>
      </c>
      <c r="Z35" s="4">
        <v>2768.0722999999998</v>
      </c>
      <c r="AA35" s="4">
        <v>216.77539999999999</v>
      </c>
      <c r="AB35" s="4">
        <v>3203.8715000000002</v>
      </c>
      <c r="AC35" s="4">
        <v>320.26240000000001</v>
      </c>
      <c r="AD35" s="4">
        <v>2526.4292</v>
      </c>
      <c r="AE35" s="4">
        <v>188.15129999999999</v>
      </c>
      <c r="AF35" s="4">
        <v>2922.1215999999999</v>
      </c>
      <c r="AG35" s="4">
        <v>276.71199999999999</v>
      </c>
    </row>
    <row r="36" spans="1:33" ht="15.75" customHeight="1" x14ac:dyDescent="0.15">
      <c r="A36" s="3" t="s">
        <v>67</v>
      </c>
      <c r="B36" s="4">
        <v>1825699</v>
      </c>
      <c r="C36" s="4">
        <f t="shared" si="0"/>
        <v>1277989.2999999998</v>
      </c>
      <c r="D36" s="4">
        <v>451864</v>
      </c>
      <c r="E36" s="3">
        <v>0.7</v>
      </c>
      <c r="F36" s="3">
        <v>0.22</v>
      </c>
      <c r="G36" s="3">
        <v>0.94</v>
      </c>
      <c r="H36" s="4">
        <v>1095602</v>
      </c>
      <c r="I36" s="4">
        <v>734516</v>
      </c>
      <c r="J36" s="4">
        <v>278178</v>
      </c>
      <c r="K36" s="4">
        <v>70408</v>
      </c>
      <c r="L36" s="4">
        <v>136246</v>
      </c>
      <c r="M36" s="4">
        <v>4166</v>
      </c>
      <c r="N36" s="4">
        <v>62265</v>
      </c>
      <c r="O36" s="4">
        <v>1951</v>
      </c>
      <c r="P36" s="4">
        <v>28602.7817</v>
      </c>
      <c r="Q36" s="4">
        <v>512.69949999999994</v>
      </c>
      <c r="R36" s="4">
        <v>35503.227700000003</v>
      </c>
      <c r="S36" s="4">
        <v>1592.4763</v>
      </c>
      <c r="T36" s="4">
        <v>46746.642500000002</v>
      </c>
      <c r="U36" s="4">
        <v>889.00250000000005</v>
      </c>
      <c r="V36" s="4">
        <v>3274</v>
      </c>
      <c r="W36" s="4">
        <v>388</v>
      </c>
      <c r="X36" s="4">
        <v>5119</v>
      </c>
      <c r="Y36" s="4">
        <v>638</v>
      </c>
      <c r="Z36" s="4">
        <v>1955.1695</v>
      </c>
      <c r="AA36" s="4">
        <v>161.42269999999999</v>
      </c>
      <c r="AB36" s="4">
        <v>3353.6967</v>
      </c>
      <c r="AC36" s="4">
        <v>327.73899999999998</v>
      </c>
      <c r="AD36" s="4">
        <v>1181.7472</v>
      </c>
      <c r="AE36" s="4">
        <v>85.215199999999996</v>
      </c>
      <c r="AF36" s="4">
        <v>1755.4957999999999</v>
      </c>
      <c r="AG36" s="4">
        <v>140.34569999999999</v>
      </c>
    </row>
    <row r="37" spans="1:33" ht="15.75" customHeight="1" x14ac:dyDescent="0.15">
      <c r="A37" s="3" t="s">
        <v>68</v>
      </c>
      <c r="B37" s="4">
        <v>11854158</v>
      </c>
      <c r="C37" s="4">
        <f t="shared" si="0"/>
        <v>8416452.1799999997</v>
      </c>
      <c r="D37" s="4">
        <v>3197936</v>
      </c>
      <c r="E37" s="3">
        <v>0.71</v>
      </c>
      <c r="F37" s="3">
        <v>0.24</v>
      </c>
      <c r="G37" s="3">
        <v>0.94</v>
      </c>
      <c r="H37" s="4">
        <v>6908353</v>
      </c>
      <c r="I37" s="4">
        <v>4686393</v>
      </c>
      <c r="J37" s="4">
        <v>1946350</v>
      </c>
      <c r="K37" s="4">
        <v>798628</v>
      </c>
      <c r="L37" s="4">
        <v>1004288</v>
      </c>
      <c r="M37" s="4">
        <v>32346</v>
      </c>
      <c r="N37" s="4">
        <v>659346</v>
      </c>
      <c r="O37" s="4">
        <v>16913</v>
      </c>
      <c r="P37" s="4">
        <v>396059.043599998</v>
      </c>
      <c r="Q37" s="4">
        <v>6381.9521999999997</v>
      </c>
      <c r="R37" s="4">
        <v>234195.229400001</v>
      </c>
      <c r="S37" s="4">
        <v>15152.8858</v>
      </c>
      <c r="T37" s="4">
        <v>248382.07230000399</v>
      </c>
      <c r="U37" s="4">
        <v>4822.0807999999997</v>
      </c>
      <c r="V37" s="4">
        <v>7396</v>
      </c>
      <c r="W37" s="4">
        <v>851</v>
      </c>
      <c r="X37" s="4">
        <v>8155</v>
      </c>
      <c r="Y37" s="4">
        <v>1031</v>
      </c>
      <c r="Z37" s="4">
        <v>4622.9282999999996</v>
      </c>
      <c r="AA37" s="4">
        <v>342.54039999999998</v>
      </c>
      <c r="AB37" s="4">
        <v>5215.7951000000003</v>
      </c>
      <c r="AC37" s="4">
        <v>456.68529999999998</v>
      </c>
      <c r="AD37" s="4">
        <v>2057.9998000000001</v>
      </c>
      <c r="AE37" s="4">
        <v>162.0881</v>
      </c>
      <c r="AF37" s="4">
        <v>2287.7456000000002</v>
      </c>
      <c r="AG37" s="4">
        <v>205.30850000000001</v>
      </c>
    </row>
    <row r="38" spans="1:33" ht="15.75" customHeight="1" x14ac:dyDescent="0.15">
      <c r="A38" s="3" t="s">
        <v>69</v>
      </c>
      <c r="B38" s="4">
        <v>7196744</v>
      </c>
      <c r="C38" s="4">
        <f t="shared" si="0"/>
        <v>4246078.96</v>
      </c>
      <c r="D38" s="4">
        <v>855079</v>
      </c>
      <c r="E38" s="3">
        <v>0.59</v>
      </c>
      <c r="F38" s="3">
        <v>0.17</v>
      </c>
      <c r="G38" s="3">
        <v>0.94</v>
      </c>
      <c r="H38" s="4">
        <v>4683638</v>
      </c>
      <c r="I38" s="4">
        <v>2596611</v>
      </c>
      <c r="J38" s="4">
        <v>429190</v>
      </c>
      <c r="K38" s="4">
        <v>870915</v>
      </c>
      <c r="L38" s="4">
        <v>193492</v>
      </c>
      <c r="M38" s="4">
        <v>7719</v>
      </c>
      <c r="N38" s="4">
        <v>84791</v>
      </c>
      <c r="O38" s="4">
        <v>3404</v>
      </c>
      <c r="P38" s="4">
        <v>121998.08689999999</v>
      </c>
      <c r="Q38" s="4">
        <v>3482.6887999999999</v>
      </c>
      <c r="R38" s="4">
        <v>55186.040999999997</v>
      </c>
      <c r="S38" s="4">
        <v>3459.9285</v>
      </c>
      <c r="T38" s="4">
        <v>7617.1014999999998</v>
      </c>
      <c r="U38" s="4">
        <v>287.72910000000002</v>
      </c>
      <c r="V38" s="4">
        <v>3754</v>
      </c>
      <c r="W38" s="4">
        <v>461</v>
      </c>
      <c r="X38" s="4">
        <v>5760</v>
      </c>
      <c r="Y38" s="4">
        <v>746</v>
      </c>
      <c r="Z38" s="4">
        <v>2658.7067000000002</v>
      </c>
      <c r="AA38" s="4">
        <v>278.81009999999998</v>
      </c>
      <c r="AB38" s="4">
        <v>4377.3550999999998</v>
      </c>
      <c r="AC38" s="4">
        <v>491.72120000000001</v>
      </c>
      <c r="AD38" s="4">
        <v>318.61700000000002</v>
      </c>
      <c r="AE38" s="4">
        <v>23.988700000000001</v>
      </c>
      <c r="AF38" s="4">
        <v>404.22620000000001</v>
      </c>
      <c r="AG38" s="4">
        <v>33.662799999999997</v>
      </c>
    </row>
    <row r="39" spans="1:33" ht="15.75" customHeight="1" x14ac:dyDescent="0.15">
      <c r="A39" s="3" t="s">
        <v>70</v>
      </c>
      <c r="B39" s="4">
        <v>1879607</v>
      </c>
      <c r="C39" s="4">
        <f t="shared" si="0"/>
        <v>1127764.2</v>
      </c>
      <c r="D39" s="4">
        <v>138315</v>
      </c>
      <c r="E39" s="3">
        <v>0.6</v>
      </c>
      <c r="F39" s="3">
        <v>0.2</v>
      </c>
      <c r="G39" s="3">
        <v>0.94</v>
      </c>
      <c r="H39" s="4">
        <v>1170645</v>
      </c>
      <c r="I39" s="4">
        <v>671384</v>
      </c>
      <c r="J39" s="4">
        <v>126898</v>
      </c>
      <c r="K39" s="4">
        <v>78245</v>
      </c>
      <c r="L39" s="4">
        <v>30217</v>
      </c>
      <c r="M39" s="4">
        <v>1198</v>
      </c>
      <c r="N39" s="4">
        <v>14667</v>
      </c>
      <c r="O39" s="4">
        <v>613</v>
      </c>
      <c r="P39" s="4">
        <v>12678.3884</v>
      </c>
      <c r="Q39" s="4">
        <v>224.11580000000001</v>
      </c>
      <c r="R39" s="4">
        <v>10148.052600000001</v>
      </c>
      <c r="S39" s="4">
        <v>713.91980000000001</v>
      </c>
      <c r="T39" s="4">
        <v>4831.8379999999997</v>
      </c>
      <c r="U39" s="4">
        <v>140.9598</v>
      </c>
      <c r="V39" s="4">
        <v>1451</v>
      </c>
      <c r="W39" s="4">
        <v>78</v>
      </c>
      <c r="X39" s="4">
        <v>2133</v>
      </c>
      <c r="Y39" s="4">
        <v>124</v>
      </c>
      <c r="Z39" s="4">
        <v>934.48540000000003</v>
      </c>
      <c r="AA39" s="4">
        <v>31.775300000000001</v>
      </c>
      <c r="AB39" s="4">
        <v>1461.5096000000001</v>
      </c>
      <c r="AC39" s="4">
        <v>59.0319</v>
      </c>
      <c r="AD39" s="4">
        <v>272.5779</v>
      </c>
      <c r="AE39" s="4">
        <v>12.838200000000001</v>
      </c>
      <c r="AF39" s="4">
        <v>333.77890000000002</v>
      </c>
      <c r="AG39" s="4">
        <v>16.304300000000001</v>
      </c>
    </row>
    <row r="40" spans="1:33" ht="15.75" customHeight="1" x14ac:dyDescent="0.15">
      <c r="A40" s="3" t="s">
        <v>71</v>
      </c>
      <c r="B40" s="4">
        <v>3156142</v>
      </c>
      <c r="C40" s="4">
        <f t="shared" si="0"/>
        <v>2051492.3</v>
      </c>
      <c r="D40" s="4">
        <v>428012</v>
      </c>
      <c r="E40" s="3">
        <v>0.65</v>
      </c>
      <c r="F40" s="3">
        <v>0.21</v>
      </c>
      <c r="G40" s="3">
        <v>0.94</v>
      </c>
      <c r="H40" s="4">
        <v>1931086</v>
      </c>
      <c r="I40" s="4">
        <v>1200109</v>
      </c>
      <c r="J40" s="4">
        <v>375968</v>
      </c>
      <c r="K40" s="4">
        <v>135284</v>
      </c>
      <c r="L40" s="4">
        <v>116821</v>
      </c>
      <c r="M40" s="4">
        <v>2563</v>
      </c>
      <c r="N40" s="4">
        <v>56842</v>
      </c>
      <c r="O40" s="4">
        <v>1383</v>
      </c>
      <c r="P40" s="4">
        <v>11345.9115</v>
      </c>
      <c r="Q40" s="4">
        <v>94.684399999999997</v>
      </c>
      <c r="R40" s="4">
        <v>68594.349199999997</v>
      </c>
      <c r="S40" s="4">
        <v>1682.6025999999999</v>
      </c>
      <c r="T40" s="4">
        <v>22196.431100000002</v>
      </c>
      <c r="U40" s="4">
        <v>322.5652</v>
      </c>
      <c r="V40" s="4">
        <v>3252</v>
      </c>
      <c r="W40" s="4">
        <v>255</v>
      </c>
      <c r="X40" s="4">
        <v>4276</v>
      </c>
      <c r="Y40" s="4">
        <v>375</v>
      </c>
      <c r="Z40" s="4">
        <v>1342.4648</v>
      </c>
      <c r="AA40" s="4">
        <v>66.866900000000001</v>
      </c>
      <c r="AB40" s="4">
        <v>2009.2203</v>
      </c>
      <c r="AC40" s="4">
        <v>134.54300000000001</v>
      </c>
      <c r="AD40" s="4">
        <v>1070.8596</v>
      </c>
      <c r="AE40" s="4">
        <v>44.9011</v>
      </c>
      <c r="AF40" s="4">
        <v>1410.0642</v>
      </c>
      <c r="AG40" s="4">
        <v>74.140299999999996</v>
      </c>
    </row>
    <row r="41" spans="1:33" ht="15.75" customHeight="1" x14ac:dyDescent="0.15">
      <c r="A41" s="3" t="s">
        <v>72</v>
      </c>
      <c r="B41" s="4">
        <v>7931413</v>
      </c>
      <c r="C41" s="4">
        <f t="shared" si="0"/>
        <v>5234732.58</v>
      </c>
      <c r="D41" s="4">
        <v>1446862</v>
      </c>
      <c r="E41" s="3">
        <v>0.66</v>
      </c>
      <c r="F41" s="3">
        <v>0.21</v>
      </c>
      <c r="G41" s="3">
        <v>0.95</v>
      </c>
      <c r="H41" s="4">
        <v>5430509</v>
      </c>
      <c r="I41" s="4">
        <v>3456799</v>
      </c>
      <c r="J41" s="4">
        <v>927113</v>
      </c>
      <c r="K41" s="4">
        <v>224135</v>
      </c>
      <c r="L41" s="4">
        <v>403851</v>
      </c>
      <c r="M41" s="4">
        <v>8054</v>
      </c>
      <c r="N41" s="4">
        <v>234616</v>
      </c>
      <c r="O41" s="4">
        <v>4504</v>
      </c>
      <c r="P41" s="4">
        <v>175398.28420000101</v>
      </c>
      <c r="Q41" s="4">
        <v>1678.4129</v>
      </c>
      <c r="R41" s="4">
        <v>136442.2745</v>
      </c>
      <c r="S41" s="4">
        <v>4763.5321999999996</v>
      </c>
      <c r="T41" s="4">
        <v>56942.0540000002</v>
      </c>
      <c r="U41" s="4">
        <v>618.98339999999996</v>
      </c>
      <c r="V41" s="4">
        <v>8703</v>
      </c>
      <c r="W41" s="4">
        <v>570</v>
      </c>
      <c r="X41" s="4">
        <v>10170</v>
      </c>
      <c r="Y41" s="4">
        <v>761</v>
      </c>
      <c r="Z41" s="4">
        <v>5044.9012000000002</v>
      </c>
      <c r="AA41" s="4">
        <v>199.5205</v>
      </c>
      <c r="AB41" s="4">
        <v>6195.9692999999997</v>
      </c>
      <c r="AC41" s="4">
        <v>315.59289999999999</v>
      </c>
      <c r="AD41" s="4">
        <v>2241.3887</v>
      </c>
      <c r="AE41" s="4">
        <v>61.761899999999997</v>
      </c>
      <c r="AF41" s="4">
        <v>2613.3856999999998</v>
      </c>
      <c r="AG41" s="4">
        <v>84.818799999999996</v>
      </c>
    </row>
    <row r="42" spans="1:33" ht="15.75" customHeight="1" x14ac:dyDescent="0.15">
      <c r="A42" s="3" t="s">
        <v>73</v>
      </c>
      <c r="B42" s="4">
        <v>729359</v>
      </c>
      <c r="C42" s="4">
        <f t="shared" si="0"/>
        <v>503257.70999999996</v>
      </c>
      <c r="D42" s="4">
        <v>157860</v>
      </c>
      <c r="E42" s="3">
        <v>0.69</v>
      </c>
      <c r="F42" s="3">
        <v>0.28000000000000003</v>
      </c>
      <c r="G42" s="3">
        <v>0.94</v>
      </c>
      <c r="H42" s="4">
        <v>445304</v>
      </c>
      <c r="I42" s="4">
        <v>296354</v>
      </c>
      <c r="J42" s="4">
        <v>100625</v>
      </c>
      <c r="K42" s="4">
        <v>50489</v>
      </c>
      <c r="L42" s="4">
        <v>40308</v>
      </c>
      <c r="M42" s="4">
        <v>1292</v>
      </c>
      <c r="N42" s="4">
        <v>24017</v>
      </c>
      <c r="O42" s="4">
        <v>783</v>
      </c>
      <c r="P42" s="4">
        <v>7217.0011000000004</v>
      </c>
      <c r="Q42" s="4">
        <v>176.60149999999999</v>
      </c>
      <c r="R42" s="4">
        <v>17730.812300000001</v>
      </c>
      <c r="S42" s="4">
        <v>803.05380000000002</v>
      </c>
      <c r="T42" s="4">
        <v>11747.453299999999</v>
      </c>
      <c r="U42" s="4">
        <v>196.70169999999999</v>
      </c>
      <c r="V42" s="4">
        <v>1310</v>
      </c>
      <c r="W42" s="4">
        <v>80</v>
      </c>
      <c r="X42" s="4">
        <v>1539</v>
      </c>
      <c r="Y42" s="4">
        <v>108</v>
      </c>
      <c r="Z42" s="4">
        <v>444.7328</v>
      </c>
      <c r="AA42" s="4">
        <v>13.045299999999999</v>
      </c>
      <c r="AB42" s="4">
        <v>582.97699999999998</v>
      </c>
      <c r="AC42" s="4">
        <v>29.52</v>
      </c>
      <c r="AD42" s="4">
        <v>253.60849999999999</v>
      </c>
      <c r="AE42" s="4">
        <v>7.6894</v>
      </c>
      <c r="AF42" s="4">
        <v>311.89030000000002</v>
      </c>
      <c r="AG42" s="4">
        <v>14.3043</v>
      </c>
    </row>
    <row r="43" spans="1:33" ht="15.75" customHeight="1" x14ac:dyDescent="0.15">
      <c r="A43" s="3" t="s">
        <v>74</v>
      </c>
      <c r="B43" s="4">
        <v>3145845</v>
      </c>
      <c r="C43" s="4">
        <f t="shared" si="0"/>
        <v>2044799.25</v>
      </c>
      <c r="D43" s="4">
        <v>592665</v>
      </c>
      <c r="E43" s="3">
        <v>0.65</v>
      </c>
      <c r="F43" s="3">
        <v>0.21</v>
      </c>
      <c r="G43" s="3">
        <v>0.94</v>
      </c>
      <c r="H43" s="4">
        <v>1946590</v>
      </c>
      <c r="I43" s="4">
        <v>1207543</v>
      </c>
      <c r="J43" s="4">
        <v>271839</v>
      </c>
      <c r="K43" s="4">
        <v>374769</v>
      </c>
      <c r="L43" s="4">
        <v>176584</v>
      </c>
      <c r="M43" s="4">
        <v>5930</v>
      </c>
      <c r="N43" s="4">
        <v>114778</v>
      </c>
      <c r="O43" s="4">
        <v>3965</v>
      </c>
      <c r="P43" s="4">
        <v>146720.0392</v>
      </c>
      <c r="Q43" s="4">
        <v>825.9597</v>
      </c>
      <c r="R43" s="4">
        <v>20950.088599999999</v>
      </c>
      <c r="S43" s="4">
        <v>4326.5248000000001</v>
      </c>
      <c r="T43" s="4">
        <v>3651.5590999999999</v>
      </c>
      <c r="U43" s="4">
        <v>420.08780000000002</v>
      </c>
      <c r="V43" s="4">
        <v>17005</v>
      </c>
      <c r="W43" s="4">
        <v>1056</v>
      </c>
      <c r="X43" s="4">
        <v>20679</v>
      </c>
      <c r="Y43" s="4">
        <v>1365</v>
      </c>
      <c r="Z43" s="4">
        <v>14652.080599999999</v>
      </c>
      <c r="AA43" s="4">
        <v>208.2535</v>
      </c>
      <c r="AB43" s="4">
        <v>17820.856299999999</v>
      </c>
      <c r="AC43" s="4">
        <v>287.07960000000003</v>
      </c>
      <c r="AD43" s="4">
        <v>667.48400000000004</v>
      </c>
      <c r="AE43" s="4">
        <v>99.932900000000004</v>
      </c>
      <c r="AF43" s="4">
        <v>735.81039999999996</v>
      </c>
      <c r="AG43" s="4">
        <v>134.85839999999999</v>
      </c>
    </row>
    <row r="44" spans="1:33" ht="15.75" customHeight="1" x14ac:dyDescent="0.15">
      <c r="A44" s="3" t="s">
        <v>75</v>
      </c>
      <c r="B44" s="4">
        <v>454739</v>
      </c>
      <c r="C44" s="4">
        <f t="shared" si="0"/>
        <v>277390.78999999998</v>
      </c>
      <c r="D44" s="4">
        <v>8402</v>
      </c>
      <c r="E44" s="3">
        <v>0.61</v>
      </c>
      <c r="F44" s="3">
        <v>0.27</v>
      </c>
      <c r="G44" s="3">
        <v>0.9</v>
      </c>
      <c r="H44" s="4">
        <v>295464</v>
      </c>
      <c r="I44" s="4">
        <v>175749</v>
      </c>
      <c r="J44" s="4">
        <v>31687</v>
      </c>
      <c r="K44" s="4">
        <v>18023</v>
      </c>
      <c r="L44" s="4">
        <v>1813</v>
      </c>
      <c r="M44" s="4">
        <v>148</v>
      </c>
      <c r="N44" s="4">
        <v>1118</v>
      </c>
      <c r="O44" s="4">
        <v>110</v>
      </c>
      <c r="P44" s="4">
        <v>309.50009999999997</v>
      </c>
      <c r="Q44" s="4">
        <v>11.9468</v>
      </c>
      <c r="R44" s="4">
        <v>1029.0009</v>
      </c>
      <c r="S44" s="4">
        <v>117.53579999999999</v>
      </c>
      <c r="T44" s="4">
        <v>159.31370000000001</v>
      </c>
      <c r="U44" s="4">
        <v>6.0556999999999999</v>
      </c>
      <c r="V44" s="4">
        <v>144</v>
      </c>
      <c r="W44" s="4">
        <v>31</v>
      </c>
      <c r="X44" s="4">
        <v>205</v>
      </c>
      <c r="Y44" s="4">
        <v>38</v>
      </c>
      <c r="Z44" s="4">
        <v>43.281500000000001</v>
      </c>
      <c r="AA44" s="4">
        <v>5.2487000000000004</v>
      </c>
      <c r="AB44" s="4">
        <v>82.689300000000003</v>
      </c>
      <c r="AC44" s="4">
        <v>8.1644000000000005</v>
      </c>
      <c r="AD44" s="4">
        <v>12.6273</v>
      </c>
      <c r="AE44" s="4">
        <v>1.5209999999999999</v>
      </c>
      <c r="AF44" s="4">
        <v>17.601800000000001</v>
      </c>
      <c r="AG44" s="4">
        <v>2.4535</v>
      </c>
    </row>
    <row r="45" spans="1:33" ht="15.75" customHeight="1" x14ac:dyDescent="0.15">
      <c r="A45" s="3" t="s">
        <v>76</v>
      </c>
      <c r="B45" s="4">
        <v>3754281</v>
      </c>
      <c r="C45" s="4">
        <f t="shared" si="0"/>
        <v>2327654.2200000002</v>
      </c>
      <c r="D45" s="4">
        <v>538152</v>
      </c>
      <c r="E45" s="3">
        <v>0.62</v>
      </c>
      <c r="F45" s="3">
        <v>0.2</v>
      </c>
      <c r="G45" s="3">
        <v>0.94</v>
      </c>
      <c r="H45" s="4">
        <v>2379400</v>
      </c>
      <c r="I45" s="4">
        <v>1395674</v>
      </c>
      <c r="J45" s="4">
        <v>243760</v>
      </c>
      <c r="K45" s="4">
        <v>318714</v>
      </c>
      <c r="L45" s="4">
        <v>133052</v>
      </c>
      <c r="M45" s="4">
        <v>5600</v>
      </c>
      <c r="N45" s="4">
        <v>93277</v>
      </c>
      <c r="O45" s="4">
        <v>3234</v>
      </c>
      <c r="P45" s="4">
        <v>88577.992400000003</v>
      </c>
      <c r="Q45" s="4">
        <v>1903.9313999999999</v>
      </c>
      <c r="R45" s="4">
        <v>34001.788500000002</v>
      </c>
      <c r="S45" s="4">
        <v>2933.8076999999998</v>
      </c>
      <c r="T45" s="4">
        <v>4404.6926000000003</v>
      </c>
      <c r="U45" s="4">
        <v>181.5548</v>
      </c>
      <c r="V45" s="4">
        <v>9344</v>
      </c>
      <c r="W45" s="4">
        <v>798</v>
      </c>
      <c r="X45" s="4">
        <v>10697</v>
      </c>
      <c r="Y45" s="4">
        <v>1066</v>
      </c>
      <c r="Z45" s="4">
        <v>7531.0708999999997</v>
      </c>
      <c r="AA45" s="4">
        <v>409.89589999999998</v>
      </c>
      <c r="AB45" s="4">
        <v>8643.1141000000007</v>
      </c>
      <c r="AC45" s="4">
        <v>575.40949999999998</v>
      </c>
      <c r="AD45" s="4">
        <v>379.25619999999998</v>
      </c>
      <c r="AE45" s="4">
        <v>38.734900000000003</v>
      </c>
      <c r="AF45" s="4">
        <v>415.7638</v>
      </c>
      <c r="AG45" s="4">
        <v>51.0471</v>
      </c>
    </row>
    <row r="46" spans="1:33" ht="15.75" customHeight="1" x14ac:dyDescent="0.15">
      <c r="A46" s="3" t="s">
        <v>77</v>
      </c>
      <c r="B46" s="4">
        <v>14610172</v>
      </c>
      <c r="C46" s="4">
        <f t="shared" si="0"/>
        <v>9934916.9600000009</v>
      </c>
      <c r="D46" s="4">
        <v>3114904</v>
      </c>
      <c r="E46" s="3">
        <v>0.68</v>
      </c>
      <c r="F46" s="3">
        <v>0.2</v>
      </c>
      <c r="G46" s="3">
        <v>0.94</v>
      </c>
      <c r="H46" s="4">
        <v>8465358</v>
      </c>
      <c r="I46" s="4">
        <v>5426604</v>
      </c>
      <c r="J46" s="4">
        <v>1182762</v>
      </c>
      <c r="K46" s="4">
        <v>1268051</v>
      </c>
      <c r="L46" s="4">
        <v>638778</v>
      </c>
      <c r="M46" s="4">
        <v>45599</v>
      </c>
      <c r="N46" s="4">
        <v>461639</v>
      </c>
      <c r="O46" s="4">
        <v>24732</v>
      </c>
      <c r="P46" s="4">
        <v>225690.58540000199</v>
      </c>
      <c r="Q46" s="4">
        <v>12102.512699999999</v>
      </c>
      <c r="R46" s="4">
        <v>168455.36679999999</v>
      </c>
      <c r="S46" s="4">
        <v>15912.566500000001</v>
      </c>
      <c r="T46" s="4">
        <v>202043.31080000199</v>
      </c>
      <c r="U46" s="4">
        <v>13337.181699999999</v>
      </c>
      <c r="V46" s="4">
        <v>30995</v>
      </c>
      <c r="W46" s="4">
        <v>6064</v>
      </c>
      <c r="X46" s="4">
        <v>35641</v>
      </c>
      <c r="Y46" s="4">
        <v>8159</v>
      </c>
      <c r="Z46" s="4">
        <v>24322.677</v>
      </c>
      <c r="AA46" s="4">
        <v>4278.2809999999999</v>
      </c>
      <c r="AB46" s="4">
        <v>28098.580699999999</v>
      </c>
      <c r="AC46" s="4">
        <v>5819.1373000000003</v>
      </c>
      <c r="AD46" s="4">
        <v>11525.922200000001</v>
      </c>
      <c r="AE46" s="4">
        <v>2080.7584000000002</v>
      </c>
      <c r="AF46" s="4">
        <v>12860.207200000001</v>
      </c>
      <c r="AG46" s="4">
        <v>2682.0927000000001</v>
      </c>
    </row>
    <row r="47" spans="1:33" ht="15.75" customHeight="1" x14ac:dyDescent="0.15">
      <c r="A47" s="3" t="s">
        <v>78</v>
      </c>
      <c r="B47" s="4">
        <v>1051003</v>
      </c>
      <c r="C47" s="4">
        <f t="shared" si="0"/>
        <v>651621.86</v>
      </c>
      <c r="D47" s="4">
        <v>38732</v>
      </c>
      <c r="E47" s="3">
        <v>0.62</v>
      </c>
      <c r="F47" s="3">
        <v>0.23</v>
      </c>
      <c r="G47" s="3">
        <v>0.93</v>
      </c>
      <c r="H47" s="4">
        <v>757776</v>
      </c>
      <c r="I47" s="4">
        <v>461532</v>
      </c>
      <c r="J47" s="4">
        <v>35433</v>
      </c>
      <c r="K47" s="4">
        <v>146742</v>
      </c>
      <c r="L47" s="4">
        <v>8574</v>
      </c>
      <c r="M47" s="4">
        <v>2120</v>
      </c>
      <c r="N47" s="4">
        <v>4598</v>
      </c>
      <c r="O47" s="4">
        <v>1151</v>
      </c>
      <c r="P47" s="4">
        <v>761.09500000000003</v>
      </c>
      <c r="Q47" s="4">
        <v>133.7491</v>
      </c>
      <c r="R47" s="4">
        <v>4363.1803</v>
      </c>
      <c r="S47" s="4">
        <v>1452.2692999999999</v>
      </c>
      <c r="T47" s="4">
        <v>2370.2997999999998</v>
      </c>
      <c r="U47" s="4">
        <v>444.4015</v>
      </c>
      <c r="V47" s="4">
        <v>228</v>
      </c>
      <c r="W47" s="4">
        <v>278</v>
      </c>
      <c r="X47" s="4">
        <v>309</v>
      </c>
      <c r="Y47" s="4">
        <v>372</v>
      </c>
      <c r="Z47" s="4">
        <v>132.6429</v>
      </c>
      <c r="AA47" s="4">
        <v>74.944800000000001</v>
      </c>
      <c r="AB47" s="4">
        <v>191.88720000000001</v>
      </c>
      <c r="AC47" s="4">
        <v>128.01</v>
      </c>
      <c r="AD47" s="4">
        <v>113.15</v>
      </c>
      <c r="AE47" s="4">
        <v>59.646599999999999</v>
      </c>
      <c r="AF47" s="4">
        <v>150.35050000000001</v>
      </c>
      <c r="AG47" s="4">
        <v>86.186800000000005</v>
      </c>
    </row>
    <row r="48" spans="1:33" ht="15.75" customHeight="1" x14ac:dyDescent="0.15">
      <c r="A48" s="3" t="s">
        <v>79</v>
      </c>
      <c r="B48" s="4">
        <v>5326012</v>
      </c>
      <c r="C48" s="4">
        <f t="shared" si="0"/>
        <v>3568428.04</v>
      </c>
      <c r="D48" s="4">
        <v>1069204</v>
      </c>
      <c r="E48" s="3">
        <v>0.67</v>
      </c>
      <c r="F48" s="3">
        <v>0.21</v>
      </c>
      <c r="G48" s="3">
        <v>0.95</v>
      </c>
      <c r="H48" s="4">
        <v>3631168</v>
      </c>
      <c r="I48" s="4">
        <v>2340676</v>
      </c>
      <c r="J48" s="4">
        <v>413628</v>
      </c>
      <c r="K48" s="4">
        <v>677596</v>
      </c>
      <c r="L48" s="4">
        <v>242733</v>
      </c>
      <c r="M48" s="4">
        <v>23410</v>
      </c>
      <c r="N48" s="4">
        <v>167511</v>
      </c>
      <c r="O48" s="4">
        <v>13171</v>
      </c>
      <c r="P48" s="4">
        <v>125555.9653</v>
      </c>
      <c r="Q48" s="4">
        <v>7712.6234999999997</v>
      </c>
      <c r="R48" s="4">
        <v>69575.488299999997</v>
      </c>
      <c r="S48" s="4">
        <v>11017.877899999999</v>
      </c>
      <c r="T48" s="4">
        <v>21602.483199999999</v>
      </c>
      <c r="U48" s="4">
        <v>1469.9837</v>
      </c>
      <c r="V48" s="4">
        <v>11759</v>
      </c>
      <c r="W48" s="4">
        <v>2206</v>
      </c>
      <c r="X48" s="4">
        <v>13675</v>
      </c>
      <c r="Y48" s="4">
        <v>3077</v>
      </c>
      <c r="Z48" s="4">
        <v>9042.2420999999995</v>
      </c>
      <c r="AA48" s="4">
        <v>1371.7473</v>
      </c>
      <c r="AB48" s="4">
        <v>10559.386</v>
      </c>
      <c r="AC48" s="4">
        <v>1946.8957</v>
      </c>
      <c r="AD48" s="4">
        <v>1294.6371999999999</v>
      </c>
      <c r="AE48" s="4">
        <v>196.98070000000001</v>
      </c>
      <c r="AF48" s="4">
        <v>1427.3128999999999</v>
      </c>
      <c r="AG48" s="4">
        <v>265.05250000000001</v>
      </c>
    </row>
    <row r="49" spans="1:33" ht="15.75" customHeight="1" x14ac:dyDescent="0.15">
      <c r="A49" s="3" t="s">
        <v>80</v>
      </c>
      <c r="B49" s="4">
        <v>447608</v>
      </c>
      <c r="C49" s="4">
        <f t="shared" si="0"/>
        <v>299897.36000000004</v>
      </c>
      <c r="D49" s="4">
        <v>50655</v>
      </c>
      <c r="E49" s="3">
        <v>0.67</v>
      </c>
      <c r="F49" s="3">
        <v>0.28999999999999998</v>
      </c>
      <c r="G49" s="3">
        <v>0.93</v>
      </c>
      <c r="H49" s="4">
        <v>286690</v>
      </c>
      <c r="I49" s="4">
        <v>185013</v>
      </c>
      <c r="J49" s="4">
        <v>40562</v>
      </c>
      <c r="K49" s="4">
        <v>39956</v>
      </c>
      <c r="L49" s="4">
        <v>11376</v>
      </c>
      <c r="M49" s="4">
        <v>686</v>
      </c>
      <c r="N49" s="4">
        <v>6806</v>
      </c>
      <c r="O49" s="4">
        <v>435</v>
      </c>
      <c r="P49" s="4">
        <v>539.77769999999998</v>
      </c>
      <c r="Q49" s="4">
        <v>11.4969</v>
      </c>
      <c r="R49" s="4">
        <v>9499.8012999999992</v>
      </c>
      <c r="S49" s="4">
        <v>597.24310000000003</v>
      </c>
      <c r="T49" s="4">
        <v>462.40969999999999</v>
      </c>
      <c r="U49" s="4">
        <v>20.8429</v>
      </c>
      <c r="V49" s="4">
        <v>145</v>
      </c>
      <c r="W49" s="4">
        <v>13</v>
      </c>
      <c r="X49" s="4">
        <v>201</v>
      </c>
      <c r="Y49" s="4">
        <v>31</v>
      </c>
      <c r="Z49" s="4">
        <v>19.28</v>
      </c>
      <c r="AA49" s="4">
        <v>0.95530000000000004</v>
      </c>
      <c r="AB49" s="4">
        <v>49.754300000000001</v>
      </c>
      <c r="AC49" s="4">
        <v>4.4244000000000003</v>
      </c>
      <c r="AD49" s="4">
        <v>7.2049000000000003</v>
      </c>
      <c r="AE49" s="4">
        <v>0.77280000000000004</v>
      </c>
      <c r="AF49" s="4">
        <v>10.428000000000001</v>
      </c>
      <c r="AG49" s="4">
        <v>1.0024</v>
      </c>
    </row>
    <row r="50" spans="1:33" ht="15.75" customHeight="1" x14ac:dyDescent="0.15">
      <c r="A50" s="3" t="s">
        <v>81</v>
      </c>
      <c r="B50" s="4">
        <v>4744474</v>
      </c>
      <c r="C50" s="4">
        <f t="shared" si="0"/>
        <v>3321131.8</v>
      </c>
      <c r="D50" s="4">
        <v>980968</v>
      </c>
      <c r="E50" s="3">
        <v>0.7</v>
      </c>
      <c r="F50" s="3">
        <v>0.3</v>
      </c>
      <c r="G50" s="3">
        <v>0.95</v>
      </c>
      <c r="H50" s="4">
        <v>3424898</v>
      </c>
      <c r="I50" s="4">
        <v>2363888</v>
      </c>
      <c r="J50" s="4">
        <v>275399</v>
      </c>
      <c r="K50" s="4">
        <v>610353</v>
      </c>
      <c r="L50" s="4">
        <v>144776</v>
      </c>
      <c r="M50" s="4">
        <v>43912</v>
      </c>
      <c r="N50" s="4">
        <v>102464</v>
      </c>
      <c r="O50" s="4">
        <v>21694</v>
      </c>
      <c r="P50" s="4">
        <v>19441.878000000001</v>
      </c>
      <c r="Q50" s="4">
        <v>3249.7905000000001</v>
      </c>
      <c r="R50" s="4">
        <v>66533.902600000001</v>
      </c>
      <c r="S50" s="4">
        <v>27897.4359</v>
      </c>
      <c r="T50" s="4">
        <v>22889.747800000001</v>
      </c>
      <c r="U50" s="4">
        <v>3975.5789</v>
      </c>
      <c r="V50" s="4">
        <v>5188</v>
      </c>
      <c r="W50" s="4">
        <v>4279</v>
      </c>
      <c r="X50" s="4">
        <v>5775</v>
      </c>
      <c r="Y50" s="4">
        <v>6022</v>
      </c>
      <c r="Z50" s="4">
        <v>2840.2609000000002</v>
      </c>
      <c r="AA50" s="4">
        <v>1251.0712000000001</v>
      </c>
      <c r="AB50" s="4">
        <v>3259.5082000000002</v>
      </c>
      <c r="AC50" s="4">
        <v>2116.7831999999999</v>
      </c>
      <c r="AD50" s="4">
        <v>1337.3657000000001</v>
      </c>
      <c r="AE50" s="4">
        <v>481.7346</v>
      </c>
      <c r="AF50" s="4">
        <v>1542.3242</v>
      </c>
      <c r="AG50" s="4">
        <v>838.32209999999998</v>
      </c>
    </row>
    <row r="51" spans="1:33" ht="15.75" customHeight="1" x14ac:dyDescent="0.15">
      <c r="A51" s="3" t="s">
        <v>82</v>
      </c>
      <c r="B51" s="4">
        <v>3493585</v>
      </c>
      <c r="C51" s="4">
        <f t="shared" si="0"/>
        <v>2096151</v>
      </c>
      <c r="D51" s="4">
        <v>179559</v>
      </c>
      <c r="E51" s="3">
        <v>0.6</v>
      </c>
      <c r="F51" s="3">
        <v>0.21</v>
      </c>
      <c r="G51" s="3">
        <v>0.93</v>
      </c>
      <c r="H51" s="4">
        <v>2536562</v>
      </c>
      <c r="I51" s="4">
        <v>1489358</v>
      </c>
      <c r="J51" s="4">
        <v>168087</v>
      </c>
      <c r="K51" s="4">
        <v>825204</v>
      </c>
      <c r="L51" s="4">
        <v>49401</v>
      </c>
      <c r="M51" s="4">
        <v>3039</v>
      </c>
      <c r="N51" s="4">
        <v>22347</v>
      </c>
      <c r="O51" s="4">
        <v>1962</v>
      </c>
      <c r="P51" s="4">
        <v>27962.738700000002</v>
      </c>
      <c r="Q51" s="4">
        <v>593.88530000000003</v>
      </c>
      <c r="R51" s="4">
        <v>13044.808499999999</v>
      </c>
      <c r="S51" s="4">
        <v>1762.0186000000001</v>
      </c>
      <c r="T51" s="4">
        <v>4424.8933999999999</v>
      </c>
      <c r="U51" s="4">
        <v>535.25739999999996</v>
      </c>
      <c r="V51" s="4">
        <v>757</v>
      </c>
      <c r="W51" s="4">
        <v>437</v>
      </c>
      <c r="X51" s="4">
        <v>1060</v>
      </c>
      <c r="Y51" s="4">
        <v>563</v>
      </c>
      <c r="Z51" s="4">
        <v>437.91539999999998</v>
      </c>
      <c r="AA51" s="4">
        <v>161.71270000000001</v>
      </c>
      <c r="AB51" s="4">
        <v>698.04700000000003</v>
      </c>
      <c r="AC51" s="4">
        <v>242.69210000000001</v>
      </c>
      <c r="AD51" s="4">
        <v>124.88030000000001</v>
      </c>
      <c r="AE51" s="4">
        <v>90.967299999999994</v>
      </c>
      <c r="AF51" s="4">
        <v>148.94980000000001</v>
      </c>
      <c r="AG51" s="4">
        <v>118.8215</v>
      </c>
    </row>
    <row r="52" spans="1:33" ht="15.75" customHeight="1" x14ac:dyDescent="0.15">
      <c r="A52" s="3" t="s">
        <v>83</v>
      </c>
      <c r="B52" s="4">
        <v>1014887</v>
      </c>
      <c r="C52" s="4">
        <f t="shared" si="0"/>
        <v>598783.32999999996</v>
      </c>
      <c r="D52" s="4">
        <v>29372</v>
      </c>
      <c r="E52" s="3">
        <v>0.59</v>
      </c>
      <c r="F52" s="3">
        <v>0.21</v>
      </c>
      <c r="G52" s="3">
        <v>0.94</v>
      </c>
      <c r="H52" s="4">
        <v>622482</v>
      </c>
      <c r="I52" s="4">
        <v>352706</v>
      </c>
      <c r="J52" s="4">
        <v>65241</v>
      </c>
      <c r="K52" s="4">
        <v>87988</v>
      </c>
      <c r="L52" s="4">
        <v>7064</v>
      </c>
      <c r="M52" s="4">
        <v>299</v>
      </c>
      <c r="N52" s="4">
        <v>4932</v>
      </c>
      <c r="O52" s="4">
        <v>184</v>
      </c>
      <c r="P52" s="4">
        <v>2813.7249000000002</v>
      </c>
      <c r="Q52" s="4">
        <v>61.787399999999998</v>
      </c>
      <c r="R52" s="4">
        <v>3620.0135</v>
      </c>
      <c r="S52" s="4">
        <v>204.00980000000001</v>
      </c>
      <c r="T52" s="4">
        <v>339.52499999999998</v>
      </c>
      <c r="U52" s="4">
        <v>11.706899999999999</v>
      </c>
      <c r="V52" s="4">
        <v>402</v>
      </c>
      <c r="W52" s="4">
        <v>23</v>
      </c>
      <c r="X52" s="4">
        <v>444</v>
      </c>
      <c r="Y52" s="4">
        <v>32</v>
      </c>
      <c r="Z52" s="4">
        <v>170.94880000000001</v>
      </c>
      <c r="AA52" s="4">
        <v>3.9308999999999998</v>
      </c>
      <c r="AB52" s="4">
        <v>199.32570000000001</v>
      </c>
      <c r="AC52" s="4">
        <v>11.1715</v>
      </c>
      <c r="AD52" s="4">
        <v>25.026</v>
      </c>
      <c r="AE52" s="4">
        <v>0.80300000000000005</v>
      </c>
      <c r="AF52" s="4">
        <v>27.997900000000001</v>
      </c>
      <c r="AG52" s="4">
        <v>1.1034999999999999</v>
      </c>
    </row>
    <row r="53" spans="1:33" ht="15.75" customHeight="1" x14ac:dyDescent="0.15">
      <c r="A53" s="3" t="s">
        <v>84</v>
      </c>
      <c r="B53" s="4">
        <v>258057</v>
      </c>
      <c r="C53" s="4">
        <f t="shared" si="0"/>
        <v>147092.49</v>
      </c>
      <c r="D53" s="4">
        <v>1841</v>
      </c>
      <c r="E53" s="3">
        <v>0.56999999999999995</v>
      </c>
      <c r="F53" s="3">
        <v>0.22</v>
      </c>
      <c r="G53" s="3">
        <v>0.89</v>
      </c>
      <c r="H53" s="4">
        <v>192590</v>
      </c>
      <c r="I53" s="4">
        <v>107133</v>
      </c>
      <c r="J53" s="4">
        <v>13980</v>
      </c>
      <c r="K53" s="4">
        <v>7631</v>
      </c>
      <c r="L53" s="4">
        <v>453</v>
      </c>
      <c r="M53" s="4">
        <v>72</v>
      </c>
      <c r="N53" s="4">
        <v>338</v>
      </c>
      <c r="O53" s="4">
        <v>61</v>
      </c>
      <c r="P53" s="4">
        <v>24.284700000000001</v>
      </c>
      <c r="Q53" s="4">
        <v>0.71319999999999995</v>
      </c>
      <c r="R53" s="4">
        <v>285.13459999999998</v>
      </c>
      <c r="S53" s="4">
        <v>62.902700000000003</v>
      </c>
      <c r="T53" s="4">
        <v>99.127499999999998</v>
      </c>
      <c r="U53" s="4">
        <v>4.1341999999999999</v>
      </c>
      <c r="V53" s="4">
        <v>30</v>
      </c>
      <c r="W53" s="4">
        <v>10</v>
      </c>
      <c r="X53" s="4">
        <v>33</v>
      </c>
      <c r="Y53" s="4">
        <v>11</v>
      </c>
      <c r="Z53" s="4">
        <v>9.0693999999999999</v>
      </c>
      <c r="AA53" s="4">
        <v>1.0422</v>
      </c>
      <c r="AB53" s="4">
        <v>11.447900000000001</v>
      </c>
      <c r="AC53" s="4">
        <v>1.0553999999999999</v>
      </c>
      <c r="AD53" s="4">
        <v>7.4878999999999998</v>
      </c>
      <c r="AE53" s="4">
        <v>0.45119999999999999</v>
      </c>
      <c r="AF53" s="4">
        <v>8.9639000000000006</v>
      </c>
      <c r="AG53" s="4">
        <v>0.45789999999999997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T5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R1" sqref="R1:R1048576"/>
    </sheetView>
  </sheetViews>
  <sheetFormatPr baseColWidth="10" defaultColWidth="12.6640625" defaultRowHeight="15.75" customHeight="1" x14ac:dyDescent="0.15"/>
  <cols>
    <col min="1" max="1" width="9.6640625" customWidth="1"/>
    <col min="2" max="2" width="15" customWidth="1"/>
    <col min="3" max="3" width="13.6640625" customWidth="1"/>
    <col min="4" max="4" width="13.83203125" customWidth="1"/>
    <col min="5" max="6" width="19.6640625" customWidth="1"/>
    <col min="7" max="7" width="20.1640625" customWidth="1"/>
    <col min="8" max="8" width="17.6640625" customWidth="1"/>
    <col min="9" max="9" width="13.33203125" customWidth="1"/>
    <col min="10" max="10" width="13.1640625" customWidth="1"/>
    <col min="11" max="11" width="16.33203125" customWidth="1"/>
    <col min="12" max="13" width="16.6640625" customWidth="1"/>
    <col min="14" max="14" width="24.1640625" customWidth="1"/>
    <col min="15" max="15" width="24" customWidth="1"/>
    <col min="16" max="17" width="19.6640625" customWidth="1"/>
    <col min="18" max="18" width="16.33203125" customWidth="1"/>
    <col min="19" max="20" width="20.6640625" customWidth="1"/>
  </cols>
  <sheetData>
    <row r="1" spans="1:20" ht="15.75" customHeight="1" x14ac:dyDescent="0.15">
      <c r="A1" s="32"/>
      <c r="B1" s="32" t="s">
        <v>107</v>
      </c>
      <c r="C1" s="32" t="s">
        <v>108</v>
      </c>
      <c r="D1" s="32" t="s">
        <v>109</v>
      </c>
      <c r="E1" s="33"/>
      <c r="F1" s="33"/>
      <c r="G1" s="33"/>
      <c r="H1" s="32" t="s">
        <v>110</v>
      </c>
      <c r="I1" s="33"/>
      <c r="J1" s="32" t="s">
        <v>111</v>
      </c>
      <c r="K1" s="32" t="s">
        <v>112</v>
      </c>
      <c r="L1" s="32" t="s">
        <v>113</v>
      </c>
      <c r="M1" s="32" t="s">
        <v>114</v>
      </c>
      <c r="N1" s="32" t="s">
        <v>116</v>
      </c>
      <c r="O1" s="32" t="s">
        <v>117</v>
      </c>
      <c r="P1" s="32" t="s">
        <v>118</v>
      </c>
      <c r="Q1" s="32" t="s">
        <v>119</v>
      </c>
      <c r="R1" s="32" t="s">
        <v>121</v>
      </c>
      <c r="S1" s="32" t="s">
        <v>88</v>
      </c>
      <c r="T1" s="32" t="s">
        <v>122</v>
      </c>
    </row>
    <row r="2" spans="1:20" ht="15.75" customHeight="1" x14ac:dyDescent="0.15">
      <c r="A2" s="34" t="s">
        <v>33</v>
      </c>
      <c r="B2" s="35">
        <f t="shared" ref="B2:D2" si="0">SUM(B5:B55)</f>
        <v>194824631</v>
      </c>
      <c r="C2" s="35">
        <f t="shared" si="0"/>
        <v>39378705</v>
      </c>
      <c r="D2" s="35">
        <f t="shared" si="0"/>
        <v>26659235.162500072</v>
      </c>
      <c r="E2" s="35"/>
      <c r="F2" s="35"/>
      <c r="G2" s="35"/>
      <c r="H2" s="35">
        <f t="shared" ref="H2:L2" si="1">SUM(H5:H55)</f>
        <v>125213324</v>
      </c>
      <c r="I2" s="35">
        <f t="shared" si="1"/>
        <v>80775223</v>
      </c>
      <c r="J2" s="35">
        <f t="shared" si="1"/>
        <v>20553785</v>
      </c>
      <c r="K2" s="35">
        <f t="shared" si="1"/>
        <v>15535063</v>
      </c>
      <c r="L2" s="35">
        <f t="shared" si="1"/>
        <v>10321208</v>
      </c>
      <c r="M2" s="36">
        <f>L2/J2</f>
        <v>0.5021560749029923</v>
      </c>
      <c r="N2" s="35">
        <f t="shared" ref="N2:P2" si="2">SUM(N5:N55)</f>
        <v>582846</v>
      </c>
      <c r="O2" s="35">
        <f t="shared" si="2"/>
        <v>4109589</v>
      </c>
      <c r="P2" s="35">
        <f t="shared" si="2"/>
        <v>4692435</v>
      </c>
      <c r="Q2" s="36">
        <f>P2/K2</f>
        <v>0.30205445578173712</v>
      </c>
      <c r="R2" s="35">
        <f t="shared" ref="R2:S2" si="3">SUM(R5:R55)</f>
        <v>13424093</v>
      </c>
      <c r="S2" s="35">
        <f t="shared" si="3"/>
        <v>956960</v>
      </c>
      <c r="T2" s="36">
        <f>S2/R2</f>
        <v>7.1286752855481555E-2</v>
      </c>
    </row>
    <row r="3" spans="1:20" ht="15.75" customHeight="1" x14ac:dyDescent="0.15">
      <c r="A3" s="37" t="s">
        <v>90</v>
      </c>
      <c r="B3" s="33"/>
      <c r="C3" s="19" t="s">
        <v>91</v>
      </c>
      <c r="D3" s="33"/>
      <c r="E3" s="33"/>
      <c r="F3" s="33"/>
      <c r="G3" s="33"/>
      <c r="H3" s="20" t="s">
        <v>92</v>
      </c>
      <c r="I3" s="22" t="s">
        <v>123</v>
      </c>
      <c r="J3" s="21" t="s">
        <v>93</v>
      </c>
      <c r="K3" s="21" t="s">
        <v>95</v>
      </c>
      <c r="L3" s="22" t="s">
        <v>94</v>
      </c>
      <c r="M3" s="35"/>
      <c r="N3" s="22" t="s">
        <v>97</v>
      </c>
      <c r="O3" s="22" t="s">
        <v>98</v>
      </c>
      <c r="P3" s="22" t="s">
        <v>96</v>
      </c>
      <c r="Q3" s="35"/>
      <c r="R3" s="22" t="s">
        <v>99</v>
      </c>
      <c r="S3" s="22" t="s">
        <v>100</v>
      </c>
      <c r="T3" s="35"/>
    </row>
    <row r="4" spans="1:20" ht="15.75" customHeight="1" x14ac:dyDescent="0.15">
      <c r="A4" s="38" t="s">
        <v>0</v>
      </c>
      <c r="B4" s="38" t="s">
        <v>1</v>
      </c>
      <c r="C4" s="38" t="s">
        <v>2</v>
      </c>
      <c r="D4" s="38" t="s">
        <v>126</v>
      </c>
      <c r="E4" s="38" t="s">
        <v>4</v>
      </c>
      <c r="F4" s="38" t="s">
        <v>5</v>
      </c>
      <c r="G4" s="38" t="s">
        <v>6</v>
      </c>
      <c r="H4" s="38" t="s">
        <v>7</v>
      </c>
      <c r="I4" s="38" t="s">
        <v>8</v>
      </c>
      <c r="J4" s="38" t="s">
        <v>9</v>
      </c>
      <c r="K4" s="38" t="s">
        <v>10</v>
      </c>
      <c r="L4" s="38" t="s">
        <v>11</v>
      </c>
      <c r="M4" s="39" t="s">
        <v>127</v>
      </c>
      <c r="N4" s="38" t="s">
        <v>129</v>
      </c>
      <c r="O4" s="38" t="s">
        <v>130</v>
      </c>
      <c r="P4" s="38" t="s">
        <v>12</v>
      </c>
      <c r="Q4" s="39" t="s">
        <v>131</v>
      </c>
      <c r="R4" s="38" t="s">
        <v>133</v>
      </c>
      <c r="S4" s="38" t="s">
        <v>134</v>
      </c>
      <c r="T4" s="39" t="s">
        <v>135</v>
      </c>
    </row>
    <row r="5" spans="1:20" ht="15.75" customHeight="1" x14ac:dyDescent="0.15">
      <c r="A5" s="10" t="s">
        <v>34</v>
      </c>
      <c r="B5" s="11">
        <v>458556</v>
      </c>
      <c r="C5" s="11">
        <v>20328</v>
      </c>
      <c r="D5" s="11">
        <v>10849.690699999999</v>
      </c>
      <c r="E5" s="10">
        <v>0.62</v>
      </c>
      <c r="F5" s="10">
        <v>0.24</v>
      </c>
      <c r="G5" s="10">
        <v>0.92</v>
      </c>
      <c r="H5" s="11">
        <v>261662</v>
      </c>
      <c r="I5" s="11">
        <v>155111</v>
      </c>
      <c r="J5" s="11">
        <v>30838</v>
      </c>
      <c r="K5" s="11">
        <v>58607</v>
      </c>
      <c r="L5" s="11">
        <v>3821</v>
      </c>
      <c r="M5" s="15">
        <f t="shared" ref="M5:M55" si="4">L5/J5</f>
        <v>0.12390557104870614</v>
      </c>
      <c r="N5" s="11">
        <v>550</v>
      </c>
      <c r="O5" s="11">
        <v>9610</v>
      </c>
      <c r="P5" s="11">
        <v>10160</v>
      </c>
      <c r="Q5" s="40">
        <f>P5/K5</f>
        <v>0.17335813128124627</v>
      </c>
      <c r="R5" s="11">
        <v>44118</v>
      </c>
      <c r="S5" s="11">
        <v>668</v>
      </c>
      <c r="T5" s="40">
        <f t="shared" ref="T5:T55" si="5">S5/R5</f>
        <v>1.5141212203635705E-2</v>
      </c>
    </row>
    <row r="6" spans="1:20" ht="15.75" customHeight="1" x14ac:dyDescent="0.15">
      <c r="A6" s="10" t="s">
        <v>35</v>
      </c>
      <c r="B6" s="11">
        <v>3034595</v>
      </c>
      <c r="C6" s="11">
        <v>600099</v>
      </c>
      <c r="D6" s="11">
        <v>522916.25120000099</v>
      </c>
      <c r="E6" s="10">
        <v>0.63</v>
      </c>
      <c r="F6" s="10">
        <v>0.2</v>
      </c>
      <c r="G6" s="10">
        <v>0.95</v>
      </c>
      <c r="H6" s="11">
        <v>1782832</v>
      </c>
      <c r="I6" s="11">
        <v>1069770</v>
      </c>
      <c r="J6" s="11">
        <v>230599</v>
      </c>
      <c r="K6" s="11">
        <v>173805</v>
      </c>
      <c r="L6" s="11">
        <v>167253</v>
      </c>
      <c r="M6" s="15">
        <f t="shared" si="4"/>
        <v>0.72529802817878652</v>
      </c>
      <c r="N6" s="11">
        <v>3812</v>
      </c>
      <c r="O6" s="11">
        <v>44474</v>
      </c>
      <c r="P6" s="11">
        <v>48286</v>
      </c>
      <c r="Q6" s="40">
        <f>P6/K6</f>
        <v>0.27781709386956649</v>
      </c>
      <c r="R6" s="11">
        <v>375032</v>
      </c>
      <c r="S6" s="11">
        <v>897</v>
      </c>
      <c r="T6" s="40">
        <f t="shared" si="5"/>
        <v>2.3917959000831928E-3</v>
      </c>
    </row>
    <row r="7" spans="1:20" ht="15.75" customHeight="1" x14ac:dyDescent="0.15">
      <c r="A7" s="10" t="s">
        <v>36</v>
      </c>
      <c r="B7" s="11">
        <v>1479302</v>
      </c>
      <c r="C7" s="11">
        <v>154566</v>
      </c>
      <c r="D7" s="11">
        <v>103187.55039999999</v>
      </c>
      <c r="E7" s="10">
        <v>0.59</v>
      </c>
      <c r="F7" s="10">
        <v>0.2</v>
      </c>
      <c r="G7" s="10">
        <v>0.94</v>
      </c>
      <c r="H7" s="11">
        <v>896599</v>
      </c>
      <c r="I7" s="11">
        <v>500155</v>
      </c>
      <c r="J7" s="11">
        <v>77261</v>
      </c>
      <c r="K7" s="11">
        <v>124254</v>
      </c>
      <c r="L7" s="11">
        <v>32849</v>
      </c>
      <c r="M7" s="15">
        <f t="shared" si="4"/>
        <v>0.42516923156573172</v>
      </c>
      <c r="N7" s="11">
        <v>1634</v>
      </c>
      <c r="O7" s="11">
        <v>18510</v>
      </c>
      <c r="P7" s="11">
        <v>20144</v>
      </c>
      <c r="Q7" s="40">
        <f>P7/K7</f>
        <v>0.16211952935116777</v>
      </c>
      <c r="R7" s="11">
        <v>96842</v>
      </c>
      <c r="S7" s="11">
        <v>388</v>
      </c>
      <c r="T7" s="40">
        <f t="shared" si="5"/>
        <v>4.0065260940501026E-3</v>
      </c>
    </row>
    <row r="8" spans="1:20" ht="15.75" customHeight="1" x14ac:dyDescent="0.15">
      <c r="A8" s="10" t="s">
        <v>37</v>
      </c>
      <c r="B8" s="11">
        <v>4111884</v>
      </c>
      <c r="C8" s="11">
        <v>791803</v>
      </c>
      <c r="D8" s="11">
        <v>493363.33679999999</v>
      </c>
      <c r="E8" s="10">
        <v>0.68</v>
      </c>
      <c r="F8" s="10">
        <v>0.25</v>
      </c>
      <c r="G8" s="10">
        <v>0.93</v>
      </c>
      <c r="H8" s="11">
        <v>2557953</v>
      </c>
      <c r="I8" s="11">
        <v>1671652</v>
      </c>
      <c r="J8" s="11">
        <v>520001</v>
      </c>
      <c r="K8" s="11">
        <v>136748</v>
      </c>
      <c r="L8" s="11">
        <v>234236</v>
      </c>
      <c r="M8" s="15">
        <f t="shared" si="4"/>
        <v>0.45045297989811556</v>
      </c>
      <c r="N8" s="11">
        <v>7538</v>
      </c>
      <c r="O8" s="11">
        <v>55376</v>
      </c>
      <c r="P8" s="11">
        <v>62914</v>
      </c>
      <c r="Q8" s="40">
        <f>P8/K8</f>
        <v>0.46007254219440136</v>
      </c>
      <c r="R8" s="11">
        <v>447016</v>
      </c>
      <c r="S8" s="11">
        <v>39252</v>
      </c>
      <c r="T8" s="40">
        <f t="shared" si="5"/>
        <v>8.7808937487696193E-2</v>
      </c>
    </row>
    <row r="9" spans="1:20" ht="15.75" customHeight="1" x14ac:dyDescent="0.15">
      <c r="A9" s="10" t="s">
        <v>38</v>
      </c>
      <c r="B9" s="11">
        <v>21122242</v>
      </c>
      <c r="C9" s="11">
        <v>6948508</v>
      </c>
      <c r="D9" s="11">
        <v>4647403.2786000296</v>
      </c>
      <c r="E9" s="10">
        <v>0.74</v>
      </c>
      <c r="F9" s="10">
        <v>0.23</v>
      </c>
      <c r="G9" s="10">
        <v>0.95</v>
      </c>
      <c r="H9" s="11">
        <v>13978823</v>
      </c>
      <c r="I9" s="11">
        <v>10101694</v>
      </c>
      <c r="J9" s="11">
        <v>3911321</v>
      </c>
      <c r="K9" s="11">
        <v>630437</v>
      </c>
      <c r="L9" s="11">
        <v>2223268</v>
      </c>
      <c r="M9" s="15">
        <f t="shared" si="4"/>
        <v>0.56841870048507903</v>
      </c>
      <c r="N9" s="11">
        <v>85798</v>
      </c>
      <c r="O9" s="11">
        <v>314340</v>
      </c>
      <c r="P9" s="11">
        <v>400138</v>
      </c>
      <c r="Q9" s="40">
        <f>P9/K9</f>
        <v>0.63469942278134062</v>
      </c>
      <c r="R9" s="11">
        <v>1540035</v>
      </c>
      <c r="S9" s="11">
        <v>341149</v>
      </c>
      <c r="T9" s="40">
        <f t="shared" si="5"/>
        <v>0.22152029012327643</v>
      </c>
    </row>
    <row r="10" spans="1:20" ht="15.75" customHeight="1" x14ac:dyDescent="0.15">
      <c r="A10" s="10" t="s">
        <v>39</v>
      </c>
      <c r="B10" s="11">
        <v>3693340</v>
      </c>
      <c r="C10" s="11">
        <v>759666</v>
      </c>
      <c r="D10" s="11">
        <v>309178.09279999998</v>
      </c>
      <c r="E10" s="10">
        <v>0.7</v>
      </c>
      <c r="F10" s="10">
        <v>0.27</v>
      </c>
      <c r="G10" s="10">
        <v>0.94</v>
      </c>
      <c r="H10" s="11">
        <v>2644848</v>
      </c>
      <c r="I10" s="11">
        <v>1817324</v>
      </c>
      <c r="J10" s="11">
        <v>348071</v>
      </c>
      <c r="K10" s="11">
        <v>272516</v>
      </c>
      <c r="L10" s="11">
        <v>170298</v>
      </c>
      <c r="M10" s="15">
        <f t="shared" si="4"/>
        <v>0.48926224821947245</v>
      </c>
      <c r="N10" s="11">
        <v>21183</v>
      </c>
      <c r="O10" s="11">
        <v>126689</v>
      </c>
      <c r="P10" s="11">
        <v>147872</v>
      </c>
      <c r="Q10" s="40">
        <f>P10/K10</f>
        <v>0.54261768116367481</v>
      </c>
      <c r="R10" s="11">
        <v>226527</v>
      </c>
      <c r="S10" s="11">
        <v>24246</v>
      </c>
      <c r="T10" s="40">
        <f t="shared" si="5"/>
        <v>0.10703359864387027</v>
      </c>
    </row>
    <row r="11" spans="1:20" ht="15.75" customHeight="1" x14ac:dyDescent="0.15">
      <c r="A11" s="10" t="s">
        <v>40</v>
      </c>
      <c r="B11" s="11">
        <v>2209765</v>
      </c>
      <c r="C11" s="11">
        <v>405123</v>
      </c>
      <c r="D11" s="11">
        <v>251894.97080000001</v>
      </c>
      <c r="E11" s="10">
        <v>0.67</v>
      </c>
      <c r="F11" s="10">
        <v>0.23</v>
      </c>
      <c r="G11" s="10">
        <v>0.95</v>
      </c>
      <c r="H11" s="11">
        <v>1469115</v>
      </c>
      <c r="I11" s="11">
        <v>950855</v>
      </c>
      <c r="J11" s="11">
        <v>294153</v>
      </c>
      <c r="K11" s="11">
        <v>225366</v>
      </c>
      <c r="L11" s="11">
        <v>124814</v>
      </c>
      <c r="M11" s="15">
        <f t="shared" si="4"/>
        <v>0.42431659714502318</v>
      </c>
      <c r="N11" s="11">
        <v>4112</v>
      </c>
      <c r="O11" s="11">
        <v>54918</v>
      </c>
      <c r="P11" s="11">
        <v>59030</v>
      </c>
      <c r="Q11" s="40">
        <f>P11/K11</f>
        <v>0.26192948359557344</v>
      </c>
      <c r="R11" s="11">
        <v>124232</v>
      </c>
      <c r="S11" s="11">
        <v>9357</v>
      </c>
      <c r="T11" s="40">
        <f t="shared" si="5"/>
        <v>7.5318758451928647E-2</v>
      </c>
    </row>
    <row r="12" spans="1:20" ht="15.75" customHeight="1" x14ac:dyDescent="0.15">
      <c r="A12" s="10" t="s">
        <v>41</v>
      </c>
      <c r="B12" s="11">
        <v>316203</v>
      </c>
      <c r="C12" s="11">
        <v>151717</v>
      </c>
      <c r="D12" s="11">
        <v>110903.0107</v>
      </c>
      <c r="E12" s="10">
        <v>0.78</v>
      </c>
      <c r="F12" s="10">
        <v>0.37</v>
      </c>
      <c r="G12" s="10">
        <v>0.93</v>
      </c>
      <c r="H12" s="11">
        <v>212428</v>
      </c>
      <c r="I12" s="11">
        <v>163893</v>
      </c>
      <c r="J12" s="11">
        <v>113350</v>
      </c>
      <c r="K12" s="11">
        <v>1884</v>
      </c>
      <c r="L12" s="11">
        <v>68074</v>
      </c>
      <c r="M12" s="15">
        <f t="shared" si="4"/>
        <v>0.6005646228495809</v>
      </c>
      <c r="N12" s="11">
        <v>308</v>
      </c>
      <c r="O12" s="11">
        <v>766</v>
      </c>
      <c r="P12" s="11">
        <v>1074</v>
      </c>
      <c r="Q12" s="40">
        <f>P12/K12</f>
        <v>0.57006369426751591</v>
      </c>
      <c r="R12" s="11">
        <v>5347</v>
      </c>
      <c r="S12" s="11">
        <v>1897</v>
      </c>
      <c r="T12" s="40">
        <f t="shared" si="5"/>
        <v>0.35477838040022441</v>
      </c>
    </row>
    <row r="13" spans="1:20" ht="15.75" customHeight="1" x14ac:dyDescent="0.15">
      <c r="A13" s="10" t="s">
        <v>42</v>
      </c>
      <c r="B13" s="11">
        <v>660929</v>
      </c>
      <c r="C13" s="11">
        <v>133168</v>
      </c>
      <c r="D13" s="11">
        <v>92482.009699999995</v>
      </c>
      <c r="E13" s="10">
        <v>0.67</v>
      </c>
      <c r="F13" s="10">
        <v>0.24</v>
      </c>
      <c r="G13" s="10">
        <v>0.94</v>
      </c>
      <c r="H13" s="11">
        <v>409821</v>
      </c>
      <c r="I13" s="11">
        <v>264012</v>
      </c>
      <c r="J13" s="11">
        <v>100184</v>
      </c>
      <c r="K13" s="11">
        <v>25697</v>
      </c>
      <c r="L13" s="11">
        <v>39884</v>
      </c>
      <c r="M13" s="15">
        <f t="shared" si="4"/>
        <v>0.39810748223269182</v>
      </c>
      <c r="N13" s="11">
        <v>428</v>
      </c>
      <c r="O13" s="11">
        <v>5518</v>
      </c>
      <c r="P13" s="11">
        <v>5946</v>
      </c>
      <c r="Q13" s="40">
        <f>P13/K13</f>
        <v>0.2313888780791532</v>
      </c>
      <c r="R13" s="11">
        <v>55554</v>
      </c>
      <c r="S13" s="11">
        <v>3424</v>
      </c>
      <c r="T13" s="40">
        <f t="shared" si="5"/>
        <v>6.1633725744320841E-2</v>
      </c>
    </row>
    <row r="14" spans="1:20" ht="15.75" customHeight="1" x14ac:dyDescent="0.15">
      <c r="A14" s="10" t="s">
        <v>43</v>
      </c>
      <c r="B14" s="11">
        <v>13643438</v>
      </c>
      <c r="C14" s="11">
        <v>3021700</v>
      </c>
      <c r="D14" s="11">
        <v>2247321.8504000101</v>
      </c>
      <c r="E14" s="10">
        <v>0.68</v>
      </c>
      <c r="F14" s="10">
        <v>0.19</v>
      </c>
      <c r="G14" s="10">
        <v>0.95</v>
      </c>
      <c r="H14" s="11">
        <v>8834454</v>
      </c>
      <c r="I14" s="11">
        <v>5815858</v>
      </c>
      <c r="J14" s="11">
        <v>1634161</v>
      </c>
      <c r="K14" s="11">
        <v>570880</v>
      </c>
      <c r="L14" s="11">
        <v>809098</v>
      </c>
      <c r="M14" s="15">
        <f t="shared" si="4"/>
        <v>0.49511523038427668</v>
      </c>
      <c r="N14" s="11">
        <v>33468</v>
      </c>
      <c r="O14" s="11">
        <v>202362</v>
      </c>
      <c r="P14" s="11">
        <v>235830</v>
      </c>
      <c r="Q14" s="40">
        <f>P14/K14</f>
        <v>0.41309907511210764</v>
      </c>
      <c r="R14" s="11">
        <v>1391088</v>
      </c>
      <c r="S14" s="11">
        <v>144715</v>
      </c>
      <c r="T14" s="40">
        <f t="shared" si="5"/>
        <v>0.10403008292789528</v>
      </c>
    </row>
    <row r="15" spans="1:20" ht="15.75" customHeight="1" x14ac:dyDescent="0.15">
      <c r="A15" s="10" t="s">
        <v>44</v>
      </c>
      <c r="B15" s="11">
        <v>6606011</v>
      </c>
      <c r="C15" s="11">
        <v>2168443</v>
      </c>
      <c r="D15" s="11">
        <v>1683171.7028999999</v>
      </c>
      <c r="E15" s="10">
        <v>0.7</v>
      </c>
      <c r="F15" s="10">
        <v>0.2</v>
      </c>
      <c r="G15" s="10">
        <v>0.95</v>
      </c>
      <c r="H15" s="11">
        <v>4044872</v>
      </c>
      <c r="I15" s="11">
        <v>2726332</v>
      </c>
      <c r="J15" s="11">
        <v>577538</v>
      </c>
      <c r="K15" s="11">
        <v>438731</v>
      </c>
      <c r="L15" s="11">
        <v>430016</v>
      </c>
      <c r="M15" s="15">
        <f t="shared" si="4"/>
        <v>0.74456745703313032</v>
      </c>
      <c r="N15" s="11">
        <v>31252</v>
      </c>
      <c r="O15" s="11">
        <v>141615</v>
      </c>
      <c r="P15" s="11">
        <v>172867</v>
      </c>
      <c r="Q15" s="40">
        <f>P15/K15</f>
        <v>0.39401592319667406</v>
      </c>
      <c r="R15" s="11">
        <v>211744</v>
      </c>
      <c r="S15" s="11">
        <v>6371</v>
      </c>
      <c r="T15" s="40">
        <f t="shared" si="5"/>
        <v>3.0088219737040955E-2</v>
      </c>
    </row>
    <row r="16" spans="1:20" ht="15.75" customHeight="1" x14ac:dyDescent="0.15">
      <c r="A16" s="10" t="s">
        <v>45</v>
      </c>
      <c r="B16" s="11">
        <v>757275</v>
      </c>
      <c r="C16" s="11">
        <v>140015</v>
      </c>
      <c r="D16" s="11">
        <v>114800.4724</v>
      </c>
      <c r="E16" s="10">
        <v>0.74</v>
      </c>
      <c r="F16" s="10">
        <v>0.35</v>
      </c>
      <c r="G16" s="10">
        <v>0.93</v>
      </c>
      <c r="H16" s="11">
        <v>449244</v>
      </c>
      <c r="I16" s="11">
        <v>328330</v>
      </c>
      <c r="J16" s="11">
        <v>150537</v>
      </c>
      <c r="K16" s="11">
        <v>76473</v>
      </c>
      <c r="L16" s="11">
        <v>49514</v>
      </c>
      <c r="M16" s="15">
        <f t="shared" si="4"/>
        <v>0.32891581471664771</v>
      </c>
      <c r="N16" s="11">
        <v>3939</v>
      </c>
      <c r="O16" s="11">
        <v>40961</v>
      </c>
      <c r="P16" s="11">
        <v>44900</v>
      </c>
      <c r="Q16" s="40">
        <f>P16/K16</f>
        <v>0.58713532880886066</v>
      </c>
      <c r="R16" s="11">
        <v>4359</v>
      </c>
      <c r="S16" s="11">
        <v>253</v>
      </c>
      <c r="T16" s="40">
        <f t="shared" si="5"/>
        <v>5.8040835053911451E-2</v>
      </c>
    </row>
    <row r="17" spans="1:20" ht="15.75" customHeight="1" x14ac:dyDescent="0.15">
      <c r="A17" s="10" t="s">
        <v>46</v>
      </c>
      <c r="B17" s="11">
        <v>1980444</v>
      </c>
      <c r="C17" s="11">
        <v>128008</v>
      </c>
      <c r="D17" s="11">
        <v>51856.992299999998</v>
      </c>
      <c r="E17" s="10">
        <v>0.62</v>
      </c>
      <c r="F17" s="10">
        <v>0.24</v>
      </c>
      <c r="G17" s="10">
        <v>0.93</v>
      </c>
      <c r="H17" s="11">
        <v>1305264</v>
      </c>
      <c r="I17" s="11">
        <v>788802</v>
      </c>
      <c r="J17" s="11">
        <v>179784</v>
      </c>
      <c r="K17" s="11">
        <v>96582</v>
      </c>
      <c r="L17" s="11">
        <v>32332</v>
      </c>
      <c r="M17" s="15">
        <f t="shared" si="4"/>
        <v>0.17983802785564901</v>
      </c>
      <c r="N17" s="11">
        <v>1229</v>
      </c>
      <c r="O17" s="11">
        <v>22721</v>
      </c>
      <c r="P17" s="11">
        <v>23950</v>
      </c>
      <c r="Q17" s="40">
        <f>P17/K17</f>
        <v>0.24797581329854423</v>
      </c>
      <c r="R17" s="11">
        <v>179059</v>
      </c>
      <c r="S17" s="11">
        <v>4470</v>
      </c>
      <c r="T17" s="40">
        <f t="shared" si="5"/>
        <v>2.4963838734718725E-2</v>
      </c>
    </row>
    <row r="18" spans="1:20" ht="15.75" customHeight="1" x14ac:dyDescent="0.15">
      <c r="A18" s="10" t="s">
        <v>47</v>
      </c>
      <c r="B18" s="11">
        <v>873891</v>
      </c>
      <c r="C18" s="11">
        <v>23508</v>
      </c>
      <c r="D18" s="11">
        <v>6933.3690999999999</v>
      </c>
      <c r="E18" s="10">
        <v>0.57999999999999996</v>
      </c>
      <c r="F18" s="10">
        <v>0.21</v>
      </c>
      <c r="G18" s="10">
        <v>0.92</v>
      </c>
      <c r="H18" s="11">
        <v>637655</v>
      </c>
      <c r="I18" s="11">
        <v>361955</v>
      </c>
      <c r="J18" s="11">
        <v>64909</v>
      </c>
      <c r="K18" s="11">
        <v>55458</v>
      </c>
      <c r="L18" s="11">
        <v>9071</v>
      </c>
      <c r="M18" s="15">
        <f t="shared" si="4"/>
        <v>0.13974949544747262</v>
      </c>
      <c r="N18" s="11">
        <v>575</v>
      </c>
      <c r="O18" s="11">
        <v>11961</v>
      </c>
      <c r="P18" s="11">
        <v>12536</v>
      </c>
      <c r="Q18" s="40">
        <f>P18/K18</f>
        <v>0.22604493490569441</v>
      </c>
      <c r="R18" s="11">
        <v>122049</v>
      </c>
      <c r="S18" s="11">
        <v>1050</v>
      </c>
      <c r="T18" s="40">
        <f t="shared" si="5"/>
        <v>8.6031020327901088E-3</v>
      </c>
    </row>
    <row r="19" spans="1:20" ht="15.75" customHeight="1" x14ac:dyDescent="0.15">
      <c r="A19" s="10" t="s">
        <v>48</v>
      </c>
      <c r="B19" s="11">
        <v>7664572</v>
      </c>
      <c r="C19" s="11">
        <v>1580107</v>
      </c>
      <c r="D19" s="11">
        <v>1179716.9338</v>
      </c>
      <c r="E19" s="10">
        <v>0.66</v>
      </c>
      <c r="F19" s="10">
        <v>0.19</v>
      </c>
      <c r="G19" s="10">
        <v>0.94</v>
      </c>
      <c r="H19" s="11">
        <v>4888680</v>
      </c>
      <c r="I19" s="11">
        <v>3102755</v>
      </c>
      <c r="J19" s="11">
        <v>726506</v>
      </c>
      <c r="K19" s="11">
        <v>698446</v>
      </c>
      <c r="L19" s="11">
        <v>360196</v>
      </c>
      <c r="M19" s="15">
        <f t="shared" si="4"/>
        <v>0.4957921889151638</v>
      </c>
      <c r="N19" s="11">
        <v>12183</v>
      </c>
      <c r="O19" s="11">
        <v>133204</v>
      </c>
      <c r="P19" s="11">
        <v>145387</v>
      </c>
      <c r="Q19" s="40">
        <f>P19/K19</f>
        <v>0.20815782465645161</v>
      </c>
      <c r="R19" s="11">
        <v>180951</v>
      </c>
      <c r="S19" s="11">
        <v>3798</v>
      </c>
      <c r="T19" s="40">
        <f t="shared" si="5"/>
        <v>2.0989107548452342E-2</v>
      </c>
    </row>
    <row r="20" spans="1:20" ht="15.75" customHeight="1" x14ac:dyDescent="0.15">
      <c r="A20" s="10" t="s">
        <v>49</v>
      </c>
      <c r="B20" s="11">
        <v>3954323</v>
      </c>
      <c r="C20" s="11">
        <v>330441</v>
      </c>
      <c r="D20" s="11">
        <v>223932.19279999999</v>
      </c>
      <c r="E20" s="10">
        <v>0.62</v>
      </c>
      <c r="F20" s="10">
        <v>0.22</v>
      </c>
      <c r="G20" s="10">
        <v>0.92</v>
      </c>
      <c r="H20" s="11">
        <v>2416124</v>
      </c>
      <c r="I20" s="11">
        <v>1432432</v>
      </c>
      <c r="J20" s="11">
        <v>220871</v>
      </c>
      <c r="K20" s="11">
        <v>361703</v>
      </c>
      <c r="L20" s="11">
        <v>70153</v>
      </c>
      <c r="M20" s="15">
        <f t="shared" si="4"/>
        <v>0.31761978711555616</v>
      </c>
      <c r="N20" s="11">
        <v>3721</v>
      </c>
      <c r="O20" s="11">
        <v>74950</v>
      </c>
      <c r="P20" s="11">
        <v>78671</v>
      </c>
      <c r="Q20" s="40">
        <f>P20/K20</f>
        <v>0.2175016519077807</v>
      </c>
      <c r="R20" s="11">
        <v>178761</v>
      </c>
      <c r="S20" s="11">
        <v>683</v>
      </c>
      <c r="T20" s="40">
        <f t="shared" si="5"/>
        <v>3.8207438982775883E-3</v>
      </c>
    </row>
    <row r="21" spans="1:20" ht="15.75" customHeight="1" x14ac:dyDescent="0.15">
      <c r="A21" s="10" t="s">
        <v>50</v>
      </c>
      <c r="B21" s="11">
        <v>1684448</v>
      </c>
      <c r="C21" s="11">
        <v>90930</v>
      </c>
      <c r="D21" s="11">
        <v>53027.287799999998</v>
      </c>
      <c r="E21" s="10">
        <v>0.6</v>
      </c>
      <c r="F21" s="10">
        <v>0.2</v>
      </c>
      <c r="G21" s="10">
        <v>0.93</v>
      </c>
      <c r="H21" s="11">
        <v>1072838</v>
      </c>
      <c r="I21" s="11">
        <v>606572</v>
      </c>
      <c r="J21" s="11">
        <v>141391</v>
      </c>
      <c r="K21" s="11">
        <v>67620</v>
      </c>
      <c r="L21" s="11">
        <v>25352</v>
      </c>
      <c r="M21" s="15">
        <f t="shared" si="4"/>
        <v>0.17930419899427827</v>
      </c>
      <c r="N21" s="11">
        <v>838</v>
      </c>
      <c r="O21" s="11">
        <v>14467</v>
      </c>
      <c r="P21" s="11">
        <v>15305</v>
      </c>
      <c r="Q21" s="40">
        <f>P21/K21</f>
        <v>0.22633836143152913</v>
      </c>
      <c r="R21" s="11">
        <v>223324</v>
      </c>
      <c r="S21" s="11">
        <v>2936</v>
      </c>
      <c r="T21" s="40">
        <f t="shared" si="5"/>
        <v>1.3146818075979295E-2</v>
      </c>
    </row>
    <row r="22" spans="1:20" ht="15.75" customHeight="1" x14ac:dyDescent="0.15">
      <c r="A22" s="10" t="s">
        <v>51</v>
      </c>
      <c r="B22" s="11">
        <v>3056823</v>
      </c>
      <c r="C22" s="11">
        <v>225467</v>
      </c>
      <c r="D22" s="11">
        <v>119547.5481</v>
      </c>
      <c r="E22" s="10">
        <v>0.61</v>
      </c>
      <c r="F22" s="10">
        <v>0.2</v>
      </c>
      <c r="G22" s="10">
        <v>0.93</v>
      </c>
      <c r="H22" s="11">
        <v>1804149</v>
      </c>
      <c r="I22" s="11">
        <v>1045881</v>
      </c>
      <c r="J22" s="11">
        <v>208869</v>
      </c>
      <c r="K22" s="11">
        <v>232961</v>
      </c>
      <c r="L22" s="11">
        <v>52027</v>
      </c>
      <c r="M22" s="15">
        <f t="shared" si="4"/>
        <v>0.24908914199809451</v>
      </c>
      <c r="N22" s="11">
        <v>1516</v>
      </c>
      <c r="O22" s="11">
        <v>19261</v>
      </c>
      <c r="P22" s="11">
        <v>20777</v>
      </c>
      <c r="Q22" s="40">
        <f>P22/K22</f>
        <v>8.918660204927005E-2</v>
      </c>
      <c r="R22" s="11">
        <v>391980</v>
      </c>
      <c r="S22" s="11">
        <v>9414</v>
      </c>
      <c r="T22" s="40">
        <f t="shared" si="5"/>
        <v>2.4016531455686514E-2</v>
      </c>
    </row>
    <row r="23" spans="1:20" ht="15.75" customHeight="1" x14ac:dyDescent="0.15">
      <c r="A23" s="10" t="s">
        <v>52</v>
      </c>
      <c r="B23" s="11">
        <v>2773940</v>
      </c>
      <c r="C23" s="11">
        <v>678302</v>
      </c>
      <c r="D23" s="11">
        <v>558623.74349999998</v>
      </c>
      <c r="E23" s="10">
        <v>0.67</v>
      </c>
      <c r="F23" s="10">
        <v>0.23</v>
      </c>
      <c r="G23" s="10">
        <v>0.94</v>
      </c>
      <c r="H23" s="11">
        <v>1761638</v>
      </c>
      <c r="I23" s="11">
        <v>1130861</v>
      </c>
      <c r="J23" s="11">
        <v>239421</v>
      </c>
      <c r="K23" s="11">
        <v>162734</v>
      </c>
      <c r="L23" s="11">
        <v>154755</v>
      </c>
      <c r="M23" s="15">
        <f t="shared" si="4"/>
        <v>0.64637187214154146</v>
      </c>
      <c r="N23" s="11">
        <v>27094</v>
      </c>
      <c r="O23" s="11">
        <v>42082</v>
      </c>
      <c r="P23" s="11">
        <v>69176</v>
      </c>
      <c r="Q23" s="40">
        <f>P23/K23</f>
        <v>0.42508633721287498</v>
      </c>
      <c r="R23" s="11">
        <v>345147</v>
      </c>
      <c r="S23" s="11">
        <v>14481</v>
      </c>
      <c r="T23" s="40">
        <f t="shared" si="5"/>
        <v>4.1956036123738584E-2</v>
      </c>
    </row>
    <row r="24" spans="1:20" ht="15.75" customHeight="1" x14ac:dyDescent="0.15">
      <c r="A24" s="10" t="s">
        <v>53</v>
      </c>
      <c r="B24" s="11">
        <v>4262809</v>
      </c>
      <c r="C24" s="11">
        <v>800087</v>
      </c>
      <c r="D24" s="11">
        <v>426094.63410000002</v>
      </c>
      <c r="E24" s="10">
        <v>0.67</v>
      </c>
      <c r="F24" s="10">
        <v>0.24</v>
      </c>
      <c r="G24" s="10">
        <v>0.94</v>
      </c>
      <c r="H24" s="11">
        <v>2713662</v>
      </c>
      <c r="I24" s="11">
        <v>1753876</v>
      </c>
      <c r="J24" s="11">
        <v>651727</v>
      </c>
      <c r="K24" s="11">
        <v>265083</v>
      </c>
      <c r="L24" s="11">
        <v>231692</v>
      </c>
      <c r="M24" s="15">
        <f t="shared" si="4"/>
        <v>0.35550468217520526</v>
      </c>
      <c r="N24" s="11">
        <v>5735</v>
      </c>
      <c r="O24" s="11">
        <v>63978</v>
      </c>
      <c r="P24" s="11">
        <v>69713</v>
      </c>
      <c r="Q24" s="40">
        <f>P24/K24</f>
        <v>0.26298555546753283</v>
      </c>
      <c r="R24" s="11">
        <v>164626</v>
      </c>
      <c r="S24" s="11">
        <v>12950</v>
      </c>
      <c r="T24" s="40">
        <f t="shared" si="5"/>
        <v>7.8663151628539846E-2</v>
      </c>
    </row>
    <row r="25" spans="1:20" ht="15.75" customHeight="1" x14ac:dyDescent="0.15">
      <c r="A25" s="10" t="s">
        <v>54</v>
      </c>
      <c r="B25" s="11">
        <v>4018838</v>
      </c>
      <c r="C25" s="11">
        <v>1414242</v>
      </c>
      <c r="D25" s="11">
        <v>1077038.0242000101</v>
      </c>
      <c r="E25" s="10">
        <v>0.72</v>
      </c>
      <c r="F25" s="10">
        <v>0.23</v>
      </c>
      <c r="G25" s="10">
        <v>0.95</v>
      </c>
      <c r="H25" s="11">
        <v>2617405</v>
      </c>
      <c r="I25" s="11">
        <v>1844511</v>
      </c>
      <c r="J25" s="11">
        <v>632369</v>
      </c>
      <c r="K25" s="11">
        <v>90741</v>
      </c>
      <c r="L25" s="11">
        <v>381607</v>
      </c>
      <c r="M25" s="15">
        <f t="shared" si="4"/>
        <v>0.6034562099027625</v>
      </c>
      <c r="N25" s="11">
        <v>7552</v>
      </c>
      <c r="O25" s="11">
        <v>36065</v>
      </c>
      <c r="P25" s="11">
        <v>43617</v>
      </c>
      <c r="Q25" s="40">
        <f>P25/K25</f>
        <v>0.48067576949780144</v>
      </c>
      <c r="R25" s="11">
        <v>288314</v>
      </c>
      <c r="S25" s="11">
        <v>27995</v>
      </c>
      <c r="T25" s="40">
        <f t="shared" si="5"/>
        <v>9.7098996233273449E-2</v>
      </c>
    </row>
    <row r="26" spans="1:20" ht="15.75" customHeight="1" x14ac:dyDescent="0.15">
      <c r="A26" s="10" t="s">
        <v>55</v>
      </c>
      <c r="B26" s="11">
        <v>991782</v>
      </c>
      <c r="C26" s="11">
        <v>77150</v>
      </c>
      <c r="D26" s="11">
        <v>13014.1535</v>
      </c>
      <c r="E26" s="10">
        <v>0.65</v>
      </c>
      <c r="F26" s="10">
        <v>0.27</v>
      </c>
      <c r="G26" s="10">
        <v>0.93</v>
      </c>
      <c r="H26" s="11">
        <v>696485</v>
      </c>
      <c r="I26" s="11">
        <v>442598</v>
      </c>
      <c r="J26" s="11">
        <v>95040</v>
      </c>
      <c r="K26" s="11">
        <v>86075</v>
      </c>
      <c r="L26" s="11">
        <v>20708</v>
      </c>
      <c r="M26" s="15">
        <f t="shared" si="4"/>
        <v>0.21788720538720538</v>
      </c>
      <c r="N26" s="11">
        <v>1110</v>
      </c>
      <c r="O26" s="11">
        <v>21441</v>
      </c>
      <c r="P26" s="11">
        <v>22551</v>
      </c>
      <c r="Q26" s="40">
        <f>P26/K26</f>
        <v>0.26199244844612257</v>
      </c>
      <c r="R26" s="11">
        <v>76188</v>
      </c>
      <c r="S26" s="11">
        <v>3239</v>
      </c>
      <c r="T26" s="40">
        <f t="shared" si="5"/>
        <v>4.2513256680842125E-2</v>
      </c>
    </row>
    <row r="27" spans="1:20" ht="15.75" customHeight="1" x14ac:dyDescent="0.15">
      <c r="A27" s="10" t="s">
        <v>56</v>
      </c>
      <c r="B27" s="11">
        <v>7197179</v>
      </c>
      <c r="C27" s="11">
        <v>1039348</v>
      </c>
      <c r="D27" s="11">
        <v>713613.19350000098</v>
      </c>
      <c r="E27" s="10">
        <v>0.64</v>
      </c>
      <c r="F27" s="10">
        <v>0.2</v>
      </c>
      <c r="G27" s="10">
        <v>0.94</v>
      </c>
      <c r="H27" s="11">
        <v>4619675</v>
      </c>
      <c r="I27" s="11">
        <v>2844134</v>
      </c>
      <c r="J27" s="11">
        <v>424161</v>
      </c>
      <c r="K27" s="11">
        <v>1169846</v>
      </c>
      <c r="L27" s="11">
        <v>239256</v>
      </c>
      <c r="M27" s="15">
        <f t="shared" si="4"/>
        <v>0.56406883235375249</v>
      </c>
      <c r="N27" s="11">
        <v>10985</v>
      </c>
      <c r="O27" s="11">
        <v>200128</v>
      </c>
      <c r="P27" s="11">
        <v>211113</v>
      </c>
      <c r="Q27" s="40">
        <f>P27/K27</f>
        <v>0.18046221468466789</v>
      </c>
      <c r="R27" s="11">
        <v>225198</v>
      </c>
      <c r="S27" s="11">
        <v>852</v>
      </c>
      <c r="T27" s="40">
        <f t="shared" si="5"/>
        <v>3.7833373298164284E-3</v>
      </c>
    </row>
    <row r="28" spans="1:20" ht="15.75" customHeight="1" x14ac:dyDescent="0.15">
      <c r="A28" s="10" t="s">
        <v>57</v>
      </c>
      <c r="B28" s="11">
        <v>3393345</v>
      </c>
      <c r="C28" s="11">
        <v>375823</v>
      </c>
      <c r="D28" s="11">
        <v>168547.79329999999</v>
      </c>
      <c r="E28" s="10">
        <v>0.64</v>
      </c>
      <c r="F28" s="10">
        <v>0.22</v>
      </c>
      <c r="G28" s="10">
        <v>0.94</v>
      </c>
      <c r="H28" s="11">
        <v>2563717</v>
      </c>
      <c r="I28" s="11">
        <v>1614597</v>
      </c>
      <c r="J28" s="11">
        <v>183908</v>
      </c>
      <c r="K28" s="11">
        <v>876504</v>
      </c>
      <c r="L28" s="11">
        <v>99543</v>
      </c>
      <c r="M28" s="15">
        <f t="shared" si="4"/>
        <v>0.54126519781629945</v>
      </c>
      <c r="N28" s="11">
        <v>13423</v>
      </c>
      <c r="O28" s="11">
        <v>215618</v>
      </c>
      <c r="P28" s="11">
        <v>229041</v>
      </c>
      <c r="Q28" s="40">
        <f>P28/K28</f>
        <v>0.26131198488540841</v>
      </c>
      <c r="R28" s="11">
        <v>169850</v>
      </c>
      <c r="S28" s="11">
        <v>464</v>
      </c>
      <c r="T28" s="40">
        <f t="shared" si="5"/>
        <v>2.731822196055343E-3</v>
      </c>
    </row>
    <row r="29" spans="1:20" ht="15.75" customHeight="1" x14ac:dyDescent="0.15">
      <c r="A29" s="10" t="s">
        <v>58</v>
      </c>
      <c r="B29" s="11">
        <v>3720831</v>
      </c>
      <c r="C29" s="11">
        <v>371485</v>
      </c>
      <c r="D29" s="11">
        <v>251948.05369999999</v>
      </c>
      <c r="E29" s="10">
        <v>0.6</v>
      </c>
      <c r="F29" s="10">
        <v>0.2</v>
      </c>
      <c r="G29" s="10">
        <v>0.94</v>
      </c>
      <c r="H29" s="11">
        <v>2404393</v>
      </c>
      <c r="I29" s="11">
        <v>1366870</v>
      </c>
      <c r="J29" s="11">
        <v>147451</v>
      </c>
      <c r="K29" s="11">
        <v>668658</v>
      </c>
      <c r="L29" s="11">
        <v>97977</v>
      </c>
      <c r="M29" s="15">
        <f t="shared" si="4"/>
        <v>0.66447158717133148</v>
      </c>
      <c r="N29" s="11">
        <v>4785</v>
      </c>
      <c r="O29" s="11">
        <v>105149</v>
      </c>
      <c r="P29" s="11">
        <v>109934</v>
      </c>
      <c r="Q29" s="40">
        <f>P29/K29</f>
        <v>0.16440990760598093</v>
      </c>
      <c r="R29" s="11">
        <v>342589</v>
      </c>
      <c r="S29" s="11">
        <v>376</v>
      </c>
      <c r="T29" s="40">
        <f t="shared" si="5"/>
        <v>1.0975250226948326E-3</v>
      </c>
    </row>
    <row r="30" spans="1:20" ht="15.75" customHeight="1" x14ac:dyDescent="0.15">
      <c r="A30" s="10" t="s">
        <v>59</v>
      </c>
      <c r="B30" s="11">
        <v>1856342</v>
      </c>
      <c r="C30" s="11">
        <v>401085</v>
      </c>
      <c r="D30" s="11">
        <v>330392.59189999901</v>
      </c>
      <c r="E30" s="10">
        <v>0.64</v>
      </c>
      <c r="F30" s="10">
        <v>0.19</v>
      </c>
      <c r="G30" s="10">
        <v>0.94</v>
      </c>
      <c r="H30" s="11">
        <v>1062553</v>
      </c>
      <c r="I30" s="11">
        <v>647142</v>
      </c>
      <c r="J30" s="11">
        <v>176070</v>
      </c>
      <c r="K30" s="11">
        <v>99285</v>
      </c>
      <c r="L30" s="11">
        <v>105170</v>
      </c>
      <c r="M30" s="15">
        <f t="shared" si="4"/>
        <v>0.59731924802635317</v>
      </c>
      <c r="N30" s="11">
        <v>2777</v>
      </c>
      <c r="O30" s="11">
        <v>21858</v>
      </c>
      <c r="P30" s="11">
        <v>24635</v>
      </c>
      <c r="Q30" s="40">
        <f>P30/K30</f>
        <v>0.24812408722364909</v>
      </c>
      <c r="R30" s="11">
        <v>133716</v>
      </c>
      <c r="S30" s="11">
        <v>791</v>
      </c>
      <c r="T30" s="40">
        <f t="shared" si="5"/>
        <v>5.9155224505668732E-3</v>
      </c>
    </row>
    <row r="31" spans="1:20" ht="15.75" customHeight="1" x14ac:dyDescent="0.15">
      <c r="A31" s="10" t="s">
        <v>60</v>
      </c>
      <c r="B31" s="11">
        <v>655010</v>
      </c>
      <c r="C31" s="11">
        <v>52960</v>
      </c>
      <c r="D31" s="11">
        <v>11129.051799999999</v>
      </c>
      <c r="E31" s="10">
        <v>0.64</v>
      </c>
      <c r="F31" s="10">
        <v>0.25</v>
      </c>
      <c r="G31" s="10">
        <v>0.93</v>
      </c>
      <c r="H31" s="11">
        <v>476770</v>
      </c>
      <c r="I31" s="11">
        <v>296486</v>
      </c>
      <c r="J31" s="11">
        <v>25131</v>
      </c>
      <c r="K31" s="11">
        <v>186890</v>
      </c>
      <c r="L31" s="11">
        <v>11768</v>
      </c>
      <c r="M31" s="15">
        <f t="shared" si="4"/>
        <v>0.46826628466833792</v>
      </c>
      <c r="N31" s="11">
        <v>2695</v>
      </c>
      <c r="O31" s="11">
        <v>45385</v>
      </c>
      <c r="P31" s="11">
        <v>48080</v>
      </c>
      <c r="Q31" s="40">
        <f>P31/K31</f>
        <v>0.25726363101289529</v>
      </c>
      <c r="R31" s="11">
        <v>22302</v>
      </c>
      <c r="S31" s="11">
        <v>84</v>
      </c>
      <c r="T31" s="40">
        <f t="shared" si="5"/>
        <v>3.766478342749529E-3</v>
      </c>
    </row>
    <row r="32" spans="1:20" ht="15.75" customHeight="1" x14ac:dyDescent="0.15">
      <c r="A32" s="10" t="s">
        <v>61</v>
      </c>
      <c r="B32" s="11">
        <v>6421031</v>
      </c>
      <c r="C32" s="11">
        <v>1331716</v>
      </c>
      <c r="D32" s="11">
        <v>929093.631400001</v>
      </c>
      <c r="E32" s="10">
        <v>0.66</v>
      </c>
      <c r="F32" s="10">
        <v>0.2</v>
      </c>
      <c r="G32" s="10">
        <v>0.95</v>
      </c>
      <c r="H32" s="11">
        <v>4154586</v>
      </c>
      <c r="I32" s="11">
        <v>2619638</v>
      </c>
      <c r="J32" s="11">
        <v>669482</v>
      </c>
      <c r="K32" s="11">
        <v>355492</v>
      </c>
      <c r="L32" s="11">
        <v>349724</v>
      </c>
      <c r="M32" s="15">
        <f t="shared" si="4"/>
        <v>0.52237998930516427</v>
      </c>
      <c r="N32" s="11">
        <v>24900</v>
      </c>
      <c r="O32" s="11">
        <v>98933</v>
      </c>
      <c r="P32" s="11">
        <v>123833</v>
      </c>
      <c r="Q32" s="40">
        <f>P32/K32</f>
        <v>0.34834257873594904</v>
      </c>
      <c r="R32" s="11">
        <v>671624</v>
      </c>
      <c r="S32" s="11">
        <v>39974</v>
      </c>
      <c r="T32" s="40">
        <f t="shared" si="5"/>
        <v>5.9518421021285718E-2</v>
      </c>
    </row>
    <row r="33" spans="1:20" ht="15.75" customHeight="1" x14ac:dyDescent="0.15">
      <c r="A33" s="10" t="s">
        <v>62</v>
      </c>
      <c r="B33" s="11">
        <v>403352</v>
      </c>
      <c r="C33" s="11">
        <v>3005</v>
      </c>
      <c r="D33" s="11">
        <v>1398.6243999999999</v>
      </c>
      <c r="E33" s="10">
        <v>0.56000000000000005</v>
      </c>
      <c r="F33" s="10">
        <v>0.21</v>
      </c>
      <c r="G33" s="10">
        <v>0.89</v>
      </c>
      <c r="H33" s="11">
        <v>276991</v>
      </c>
      <c r="I33" s="11">
        <v>150133</v>
      </c>
      <c r="J33" s="11">
        <v>6212</v>
      </c>
      <c r="K33" s="11">
        <v>76226</v>
      </c>
      <c r="L33" s="11">
        <v>814</v>
      </c>
      <c r="M33" s="15">
        <f t="shared" si="4"/>
        <v>0.13103670315518351</v>
      </c>
      <c r="N33" s="11">
        <v>167</v>
      </c>
      <c r="O33" s="11">
        <v>11800</v>
      </c>
      <c r="P33" s="11">
        <v>11967</v>
      </c>
      <c r="Q33" s="40">
        <f>P33/K33</f>
        <v>0.15699367669823944</v>
      </c>
      <c r="R33" s="11">
        <v>41332</v>
      </c>
      <c r="S33" s="11">
        <v>3</v>
      </c>
      <c r="T33" s="40">
        <f t="shared" si="5"/>
        <v>7.2582986547953157E-5</v>
      </c>
    </row>
    <row r="34" spans="1:20" ht="15.75" customHeight="1" x14ac:dyDescent="0.15">
      <c r="A34" s="10" t="s">
        <v>63</v>
      </c>
      <c r="B34" s="11">
        <v>1111362</v>
      </c>
      <c r="C34" s="11">
        <v>67092</v>
      </c>
      <c r="D34" s="11">
        <v>39744.6397</v>
      </c>
      <c r="E34" s="10">
        <v>0.59</v>
      </c>
      <c r="F34" s="10">
        <v>0.2</v>
      </c>
      <c r="G34" s="10">
        <v>0.93</v>
      </c>
      <c r="H34" s="11">
        <v>719418</v>
      </c>
      <c r="I34" s="11">
        <v>408735</v>
      </c>
      <c r="J34" s="11">
        <v>98707</v>
      </c>
      <c r="K34" s="11">
        <v>37378</v>
      </c>
      <c r="L34" s="11">
        <v>19667</v>
      </c>
      <c r="M34" s="15">
        <f t="shared" si="4"/>
        <v>0.19924625406506125</v>
      </c>
      <c r="N34" s="11">
        <v>590</v>
      </c>
      <c r="O34" s="11">
        <v>9221</v>
      </c>
      <c r="P34" s="11">
        <v>9811</v>
      </c>
      <c r="Q34" s="40">
        <f>P34/K34</f>
        <v>0.26248060356359354</v>
      </c>
      <c r="R34" s="11">
        <v>170369</v>
      </c>
      <c r="S34" s="11">
        <v>2763</v>
      </c>
      <c r="T34" s="40">
        <f t="shared" si="5"/>
        <v>1.6217739142684408E-2</v>
      </c>
    </row>
    <row r="35" spans="1:20" ht="15.75" customHeight="1" x14ac:dyDescent="0.15">
      <c r="A35" s="10" t="s">
        <v>64</v>
      </c>
      <c r="B35" s="11">
        <v>788183</v>
      </c>
      <c r="C35" s="11">
        <v>18253</v>
      </c>
      <c r="D35" s="11">
        <v>4326.5119000000004</v>
      </c>
      <c r="E35" s="10">
        <v>0.61</v>
      </c>
      <c r="F35" s="10">
        <v>0.25</v>
      </c>
      <c r="G35" s="10">
        <v>0.91</v>
      </c>
      <c r="H35" s="11">
        <v>599789</v>
      </c>
      <c r="I35" s="11">
        <v>359551</v>
      </c>
      <c r="J35" s="11">
        <v>62836</v>
      </c>
      <c r="K35" s="11">
        <v>59872</v>
      </c>
      <c r="L35" s="11">
        <v>5127</v>
      </c>
      <c r="M35" s="15">
        <f t="shared" si="4"/>
        <v>8.1593354128206758E-2</v>
      </c>
      <c r="N35" s="11">
        <v>890</v>
      </c>
      <c r="O35" s="11">
        <v>14942</v>
      </c>
      <c r="P35" s="11">
        <v>15832</v>
      </c>
      <c r="Q35" s="40">
        <f>P35/K35</f>
        <v>0.26443078567610906</v>
      </c>
      <c r="R35" s="11">
        <v>74118</v>
      </c>
      <c r="S35" s="11">
        <v>1244</v>
      </c>
      <c r="T35" s="40">
        <f t="shared" si="5"/>
        <v>1.6784047060093364E-2</v>
      </c>
    </row>
    <row r="36" spans="1:20" ht="15.75" customHeight="1" x14ac:dyDescent="0.15">
      <c r="A36" s="10" t="s">
        <v>65</v>
      </c>
      <c r="B36" s="11">
        <v>5873970</v>
      </c>
      <c r="C36" s="11">
        <v>1565984</v>
      </c>
      <c r="D36" s="11">
        <v>1108417.4626</v>
      </c>
      <c r="E36" s="10">
        <v>0.72</v>
      </c>
      <c r="F36" s="10">
        <v>0.25</v>
      </c>
      <c r="G36" s="10">
        <v>0.95</v>
      </c>
      <c r="H36" s="11">
        <v>3961022</v>
      </c>
      <c r="I36" s="11">
        <v>2767596</v>
      </c>
      <c r="J36" s="11">
        <v>545678</v>
      </c>
      <c r="K36" s="11">
        <v>505906</v>
      </c>
      <c r="L36" s="11">
        <v>310517</v>
      </c>
      <c r="M36" s="15">
        <f t="shared" si="4"/>
        <v>0.56904804665022224</v>
      </c>
      <c r="N36" s="11">
        <v>73899</v>
      </c>
      <c r="O36" s="11">
        <v>245862</v>
      </c>
      <c r="P36" s="11">
        <v>319761</v>
      </c>
      <c r="Q36" s="40">
        <f>P36/K36</f>
        <v>0.63205615272402382</v>
      </c>
      <c r="R36" s="11">
        <v>328666</v>
      </c>
      <c r="S36" s="11">
        <v>50137</v>
      </c>
      <c r="T36" s="40">
        <f t="shared" si="5"/>
        <v>0.1525469625699038</v>
      </c>
    </row>
    <row r="37" spans="1:20" ht="15.75" customHeight="1" x14ac:dyDescent="0.15">
      <c r="A37" s="10" t="s">
        <v>66</v>
      </c>
      <c r="B37" s="11">
        <v>1174831</v>
      </c>
      <c r="C37" s="11">
        <v>228194</v>
      </c>
      <c r="D37" s="11">
        <v>137579.6145</v>
      </c>
      <c r="E37" s="10">
        <v>0.69</v>
      </c>
      <c r="F37" s="10">
        <v>0.21</v>
      </c>
      <c r="G37" s="10">
        <v>0.93</v>
      </c>
      <c r="H37" s="11">
        <v>713744</v>
      </c>
      <c r="I37" s="11">
        <v>477070</v>
      </c>
      <c r="J37" s="11">
        <v>138548</v>
      </c>
      <c r="K37" s="11">
        <v>43074</v>
      </c>
      <c r="L37" s="11">
        <v>50800</v>
      </c>
      <c r="M37" s="15">
        <f t="shared" si="4"/>
        <v>0.36665993013251724</v>
      </c>
      <c r="N37" s="11">
        <v>4007</v>
      </c>
      <c r="O37" s="11">
        <v>19562</v>
      </c>
      <c r="P37" s="11">
        <v>23569</v>
      </c>
      <c r="Q37" s="40">
        <f>P37/K37</f>
        <v>0.5471746297070158</v>
      </c>
      <c r="R37" s="11">
        <v>110681</v>
      </c>
      <c r="S37" s="11">
        <v>13888</v>
      </c>
      <c r="T37" s="40">
        <f t="shared" si="5"/>
        <v>0.12547772427065168</v>
      </c>
    </row>
    <row r="38" spans="1:20" ht="15.75" customHeight="1" x14ac:dyDescent="0.15">
      <c r="A38" s="10" t="s">
        <v>67</v>
      </c>
      <c r="B38" s="11">
        <v>1825699</v>
      </c>
      <c r="C38" s="11">
        <v>451864</v>
      </c>
      <c r="D38" s="11">
        <v>257974.34059999901</v>
      </c>
      <c r="E38" s="10">
        <v>0.7</v>
      </c>
      <c r="F38" s="10">
        <v>0.22</v>
      </c>
      <c r="G38" s="10">
        <v>0.94</v>
      </c>
      <c r="H38" s="11">
        <v>1095602</v>
      </c>
      <c r="I38" s="11">
        <v>734516</v>
      </c>
      <c r="J38" s="11">
        <v>278178</v>
      </c>
      <c r="K38" s="11">
        <v>70408</v>
      </c>
      <c r="L38" s="11">
        <v>136246</v>
      </c>
      <c r="M38" s="15">
        <f t="shared" si="4"/>
        <v>0.48977992508393908</v>
      </c>
      <c r="N38" s="11">
        <v>4166</v>
      </c>
      <c r="O38" s="11">
        <v>28114</v>
      </c>
      <c r="P38" s="11">
        <v>32280</v>
      </c>
      <c r="Q38" s="40">
        <f>P38/K38</f>
        <v>0.45847062833768892</v>
      </c>
      <c r="R38" s="11">
        <v>187204</v>
      </c>
      <c r="S38" s="11">
        <v>23534</v>
      </c>
      <c r="T38" s="40">
        <f t="shared" si="5"/>
        <v>0.12571312578791052</v>
      </c>
    </row>
    <row r="39" spans="1:20" ht="15.75" customHeight="1" x14ac:dyDescent="0.15">
      <c r="A39" s="10" t="s">
        <v>68</v>
      </c>
      <c r="B39" s="11">
        <v>11854158</v>
      </c>
      <c r="C39" s="11">
        <v>3197936</v>
      </c>
      <c r="D39" s="11">
        <v>2310138.3818000099</v>
      </c>
      <c r="E39" s="10">
        <v>0.71</v>
      </c>
      <c r="F39" s="10">
        <v>0.24</v>
      </c>
      <c r="G39" s="10">
        <v>0.94</v>
      </c>
      <c r="H39" s="11">
        <v>6908353</v>
      </c>
      <c r="I39" s="11">
        <v>4686393</v>
      </c>
      <c r="J39" s="11">
        <v>1946350</v>
      </c>
      <c r="K39" s="11">
        <v>798628</v>
      </c>
      <c r="L39" s="11">
        <v>1004288</v>
      </c>
      <c r="M39" s="15">
        <f t="shared" si="4"/>
        <v>0.51598530582885915</v>
      </c>
      <c r="N39" s="11">
        <v>32346</v>
      </c>
      <c r="O39" s="11">
        <v>236751</v>
      </c>
      <c r="P39" s="11">
        <v>269097</v>
      </c>
      <c r="Q39" s="40">
        <f>P39/K39</f>
        <v>0.33694911773691882</v>
      </c>
      <c r="R39" s="11">
        <v>836860</v>
      </c>
      <c r="S39" s="11">
        <v>69102</v>
      </c>
      <c r="T39" s="40">
        <f t="shared" si="5"/>
        <v>8.2572951270224404E-2</v>
      </c>
    </row>
    <row r="40" spans="1:20" ht="15.75" customHeight="1" x14ac:dyDescent="0.15">
      <c r="A40" s="10" t="s">
        <v>69</v>
      </c>
      <c r="B40" s="11">
        <v>7196744</v>
      </c>
      <c r="C40" s="11">
        <v>855079</v>
      </c>
      <c r="D40" s="11">
        <v>591161.419300001</v>
      </c>
      <c r="E40" s="10">
        <v>0.59</v>
      </c>
      <c r="F40" s="10">
        <v>0.17</v>
      </c>
      <c r="G40" s="10">
        <v>0.94</v>
      </c>
      <c r="H40" s="11">
        <v>4683638</v>
      </c>
      <c r="I40" s="11">
        <v>2596611</v>
      </c>
      <c r="J40" s="11">
        <v>429190</v>
      </c>
      <c r="K40" s="11">
        <v>870915</v>
      </c>
      <c r="L40" s="11">
        <v>193492</v>
      </c>
      <c r="M40" s="15">
        <f t="shared" si="4"/>
        <v>0.45083063445094246</v>
      </c>
      <c r="N40" s="11">
        <v>7719</v>
      </c>
      <c r="O40" s="11">
        <v>111663</v>
      </c>
      <c r="P40" s="11">
        <v>119382</v>
      </c>
      <c r="Q40" s="40">
        <f>P40/K40</f>
        <v>0.13707652296722411</v>
      </c>
      <c r="R40" s="11">
        <v>200000</v>
      </c>
      <c r="S40" s="11">
        <v>875</v>
      </c>
      <c r="T40" s="40">
        <f t="shared" si="5"/>
        <v>4.3750000000000004E-3</v>
      </c>
    </row>
    <row r="41" spans="1:20" ht="15.75" customHeight="1" x14ac:dyDescent="0.15">
      <c r="A41" s="10" t="s">
        <v>70</v>
      </c>
      <c r="B41" s="11">
        <v>1879607</v>
      </c>
      <c r="C41" s="11">
        <v>138315</v>
      </c>
      <c r="D41" s="11">
        <v>77089.941000000006</v>
      </c>
      <c r="E41" s="10">
        <v>0.6</v>
      </c>
      <c r="F41" s="10">
        <v>0.2</v>
      </c>
      <c r="G41" s="10">
        <v>0.94</v>
      </c>
      <c r="H41" s="11">
        <v>1170645</v>
      </c>
      <c r="I41" s="11">
        <v>671384</v>
      </c>
      <c r="J41" s="11">
        <v>126898</v>
      </c>
      <c r="K41" s="11">
        <v>78245</v>
      </c>
      <c r="L41" s="11">
        <v>30217</v>
      </c>
      <c r="M41" s="15">
        <f t="shared" si="4"/>
        <v>0.23812038014783526</v>
      </c>
      <c r="N41" s="11">
        <v>1198</v>
      </c>
      <c r="O41" s="11">
        <v>10070</v>
      </c>
      <c r="P41" s="11">
        <v>11268</v>
      </c>
      <c r="Q41" s="40">
        <f>P41/K41</f>
        <v>0.14400920186593394</v>
      </c>
      <c r="R41" s="11">
        <v>300136</v>
      </c>
      <c r="S41" s="11">
        <v>6648</v>
      </c>
      <c r="T41" s="40">
        <f t="shared" si="5"/>
        <v>2.2149958685395953E-2</v>
      </c>
    </row>
    <row r="42" spans="1:20" ht="15.75" customHeight="1" x14ac:dyDescent="0.15">
      <c r="A42" s="10" t="s">
        <v>71</v>
      </c>
      <c r="B42" s="11">
        <v>3156142</v>
      </c>
      <c r="C42" s="11">
        <v>428012</v>
      </c>
      <c r="D42" s="11">
        <v>153819.66639999999</v>
      </c>
      <c r="E42" s="10">
        <v>0.65</v>
      </c>
      <c r="F42" s="10">
        <v>0.21</v>
      </c>
      <c r="G42" s="10">
        <v>0.94</v>
      </c>
      <c r="H42" s="11">
        <v>1931086</v>
      </c>
      <c r="I42" s="11">
        <v>1200109</v>
      </c>
      <c r="J42" s="11">
        <v>375968</v>
      </c>
      <c r="K42" s="11">
        <v>135284</v>
      </c>
      <c r="L42" s="11">
        <v>116821</v>
      </c>
      <c r="M42" s="15">
        <f t="shared" si="4"/>
        <v>0.31072059324197804</v>
      </c>
      <c r="N42" s="11">
        <v>2563</v>
      </c>
      <c r="O42" s="11">
        <v>33798</v>
      </c>
      <c r="P42" s="11">
        <v>36361</v>
      </c>
      <c r="Q42" s="40">
        <f>P42/K42</f>
        <v>0.26877531711067087</v>
      </c>
      <c r="R42" s="11">
        <v>221880</v>
      </c>
      <c r="S42" s="11">
        <v>8096</v>
      </c>
      <c r="T42" s="40">
        <f t="shared" si="5"/>
        <v>3.6488191815395712E-2</v>
      </c>
    </row>
    <row r="43" spans="1:20" ht="15.75" customHeight="1" x14ac:dyDescent="0.15">
      <c r="A43" s="10" t="s">
        <v>72</v>
      </c>
      <c r="B43" s="11">
        <v>7931413</v>
      </c>
      <c r="C43" s="11">
        <v>1446862</v>
      </c>
      <c r="D43" s="11">
        <v>888906.81830000004</v>
      </c>
      <c r="E43" s="10">
        <v>0.66</v>
      </c>
      <c r="F43" s="10">
        <v>0.21</v>
      </c>
      <c r="G43" s="10">
        <v>0.95</v>
      </c>
      <c r="H43" s="11">
        <v>5430509</v>
      </c>
      <c r="I43" s="11">
        <v>3456799</v>
      </c>
      <c r="J43" s="11">
        <v>927113</v>
      </c>
      <c r="K43" s="11">
        <v>224135</v>
      </c>
      <c r="L43" s="11">
        <v>403851</v>
      </c>
      <c r="M43" s="15">
        <f t="shared" si="4"/>
        <v>0.43560062257783033</v>
      </c>
      <c r="N43" s="11">
        <v>8054</v>
      </c>
      <c r="O43" s="11">
        <v>66987</v>
      </c>
      <c r="P43" s="11">
        <v>75041</v>
      </c>
      <c r="Q43" s="40">
        <f>P43/K43</f>
        <v>0.33480268588127693</v>
      </c>
      <c r="R43" s="11">
        <v>895379</v>
      </c>
      <c r="S43" s="11">
        <v>49277</v>
      </c>
      <c r="T43" s="40">
        <f t="shared" si="5"/>
        <v>5.5034795321310864E-2</v>
      </c>
    </row>
    <row r="44" spans="1:20" ht="15.75" customHeight="1" x14ac:dyDescent="0.15">
      <c r="A44" s="10" t="s">
        <v>73</v>
      </c>
      <c r="B44" s="11">
        <v>729359</v>
      </c>
      <c r="C44" s="11">
        <v>157860</v>
      </c>
      <c r="D44" s="11">
        <v>80093.4476</v>
      </c>
      <c r="E44" s="10">
        <v>0.69</v>
      </c>
      <c r="F44" s="10">
        <v>0.28000000000000003</v>
      </c>
      <c r="G44" s="10">
        <v>0.94</v>
      </c>
      <c r="H44" s="11">
        <v>445304</v>
      </c>
      <c r="I44" s="11">
        <v>296354</v>
      </c>
      <c r="J44" s="11">
        <v>100625</v>
      </c>
      <c r="K44" s="11">
        <v>50489</v>
      </c>
      <c r="L44" s="11">
        <v>40308</v>
      </c>
      <c r="M44" s="15">
        <f t="shared" si="4"/>
        <v>0.40057639751552793</v>
      </c>
      <c r="N44" s="11">
        <v>1292</v>
      </c>
      <c r="O44" s="11">
        <v>12414</v>
      </c>
      <c r="P44" s="11">
        <v>13706</v>
      </c>
      <c r="Q44" s="40">
        <f>P44/K44</f>
        <v>0.27146507159975442</v>
      </c>
      <c r="R44" s="11">
        <v>32293</v>
      </c>
      <c r="S44" s="11">
        <v>3590</v>
      </c>
      <c r="T44" s="40">
        <f t="shared" si="5"/>
        <v>0.11116960331960486</v>
      </c>
    </row>
    <row r="45" spans="1:20" ht="15.75" customHeight="1" x14ac:dyDescent="0.15">
      <c r="A45" s="10" t="s">
        <v>74</v>
      </c>
      <c r="B45" s="11">
        <v>3145845</v>
      </c>
      <c r="C45" s="11">
        <v>592665</v>
      </c>
      <c r="D45" s="11">
        <v>472056.1508</v>
      </c>
      <c r="E45" s="10">
        <v>0.65</v>
      </c>
      <c r="F45" s="10">
        <v>0.21</v>
      </c>
      <c r="G45" s="10">
        <v>0.94</v>
      </c>
      <c r="H45" s="11">
        <v>1946590</v>
      </c>
      <c r="I45" s="11">
        <v>1207543</v>
      </c>
      <c r="J45" s="11">
        <v>271839</v>
      </c>
      <c r="K45" s="11">
        <v>374769</v>
      </c>
      <c r="L45" s="11">
        <v>176584</v>
      </c>
      <c r="M45" s="15">
        <f t="shared" si="4"/>
        <v>0.64959038254260792</v>
      </c>
      <c r="N45" s="11">
        <v>5930</v>
      </c>
      <c r="O45" s="11">
        <v>78504</v>
      </c>
      <c r="P45" s="11">
        <v>84434</v>
      </c>
      <c r="Q45" s="40">
        <f>P45/K45</f>
        <v>0.22529611574062955</v>
      </c>
      <c r="R45" s="11">
        <v>241270</v>
      </c>
      <c r="S45" s="11">
        <v>1196</v>
      </c>
      <c r="T45" s="40">
        <f t="shared" si="5"/>
        <v>4.9571020019065779E-3</v>
      </c>
    </row>
    <row r="46" spans="1:20" ht="15.75" customHeight="1" x14ac:dyDescent="0.15">
      <c r="A46" s="10" t="s">
        <v>75</v>
      </c>
      <c r="B46" s="11">
        <v>454739</v>
      </c>
      <c r="C46" s="11">
        <v>8402</v>
      </c>
      <c r="D46" s="11">
        <v>3124.7907</v>
      </c>
      <c r="E46" s="10">
        <v>0.61</v>
      </c>
      <c r="F46" s="10">
        <v>0.27</v>
      </c>
      <c r="G46" s="10">
        <v>0.9</v>
      </c>
      <c r="H46" s="11">
        <v>295464</v>
      </c>
      <c r="I46" s="11">
        <v>175749</v>
      </c>
      <c r="J46" s="11">
        <v>31687</v>
      </c>
      <c r="K46" s="11">
        <v>18023</v>
      </c>
      <c r="L46" s="11">
        <v>1813</v>
      </c>
      <c r="M46" s="15">
        <f t="shared" si="4"/>
        <v>5.7215892952946004E-2</v>
      </c>
      <c r="N46" s="11">
        <v>148</v>
      </c>
      <c r="O46" s="11">
        <v>4718</v>
      </c>
      <c r="P46" s="11">
        <v>4866</v>
      </c>
      <c r="Q46" s="40">
        <f>P46/K46</f>
        <v>0.26998834822171669</v>
      </c>
      <c r="R46" s="11">
        <v>63400</v>
      </c>
      <c r="S46" s="11">
        <v>518</v>
      </c>
      <c r="T46" s="40">
        <f t="shared" si="5"/>
        <v>8.1703470031545735E-3</v>
      </c>
    </row>
    <row r="47" spans="1:20" ht="15.75" customHeight="1" x14ac:dyDescent="0.15">
      <c r="A47" s="10" t="s">
        <v>76</v>
      </c>
      <c r="B47" s="11">
        <v>3754281</v>
      </c>
      <c r="C47" s="11">
        <v>538152</v>
      </c>
      <c r="D47" s="11">
        <v>376521.99890000001</v>
      </c>
      <c r="E47" s="10">
        <v>0.62</v>
      </c>
      <c r="F47" s="10">
        <v>0.2</v>
      </c>
      <c r="G47" s="10">
        <v>0.94</v>
      </c>
      <c r="H47" s="11">
        <v>2379400</v>
      </c>
      <c r="I47" s="11">
        <v>1395674</v>
      </c>
      <c r="J47" s="11">
        <v>243760</v>
      </c>
      <c r="K47" s="11">
        <v>318714</v>
      </c>
      <c r="L47" s="11">
        <v>133052</v>
      </c>
      <c r="M47" s="15">
        <f t="shared" si="4"/>
        <v>0.54583196586806693</v>
      </c>
      <c r="N47" s="11">
        <v>5600</v>
      </c>
      <c r="O47" s="11">
        <v>59048</v>
      </c>
      <c r="P47" s="11">
        <v>64648</v>
      </c>
      <c r="Q47" s="40">
        <f>P47/K47</f>
        <v>0.20284016390870813</v>
      </c>
      <c r="R47" s="11">
        <v>207539</v>
      </c>
      <c r="S47" s="11">
        <v>1152</v>
      </c>
      <c r="T47" s="40">
        <f t="shared" si="5"/>
        <v>5.550763952799233E-3</v>
      </c>
    </row>
    <row r="48" spans="1:20" ht="15.75" customHeight="1" x14ac:dyDescent="0.15">
      <c r="A48" s="10" t="s">
        <v>77</v>
      </c>
      <c r="B48" s="11">
        <v>14610172</v>
      </c>
      <c r="C48" s="11">
        <v>3114904</v>
      </c>
      <c r="D48" s="11">
        <v>2190966.5855000098</v>
      </c>
      <c r="E48" s="10">
        <v>0.68</v>
      </c>
      <c r="F48" s="10">
        <v>0.2</v>
      </c>
      <c r="G48" s="10">
        <v>0.94</v>
      </c>
      <c r="H48" s="11">
        <v>8465358</v>
      </c>
      <c r="I48" s="11">
        <v>5426604</v>
      </c>
      <c r="J48" s="11">
        <v>1182762</v>
      </c>
      <c r="K48" s="11">
        <v>1268051</v>
      </c>
      <c r="L48" s="11">
        <v>638778</v>
      </c>
      <c r="M48" s="15">
        <f t="shared" si="4"/>
        <v>0.54007315081140583</v>
      </c>
      <c r="N48" s="11">
        <v>45599</v>
      </c>
      <c r="O48" s="11">
        <v>383747</v>
      </c>
      <c r="P48" s="11">
        <v>429346</v>
      </c>
      <c r="Q48" s="40">
        <f>P48/K48</f>
        <v>0.33858732811219738</v>
      </c>
      <c r="R48" s="11">
        <v>524164</v>
      </c>
      <c r="S48" s="11">
        <v>17740</v>
      </c>
      <c r="T48" s="40">
        <f t="shared" si="5"/>
        <v>3.3844369319525947E-2</v>
      </c>
    </row>
    <row r="49" spans="1:20" ht="15.75" customHeight="1" x14ac:dyDescent="0.15">
      <c r="A49" s="10" t="s">
        <v>78</v>
      </c>
      <c r="B49" s="11">
        <v>1051003</v>
      </c>
      <c r="C49" s="11">
        <v>38732</v>
      </c>
      <c r="D49" s="11">
        <v>14824.013999999999</v>
      </c>
      <c r="E49" s="10">
        <v>0.62</v>
      </c>
      <c r="F49" s="10">
        <v>0.23</v>
      </c>
      <c r="G49" s="10">
        <v>0.93</v>
      </c>
      <c r="H49" s="11">
        <v>757776</v>
      </c>
      <c r="I49" s="11">
        <v>461532</v>
      </c>
      <c r="J49" s="11">
        <v>35433</v>
      </c>
      <c r="K49" s="11">
        <v>146742</v>
      </c>
      <c r="L49" s="11">
        <v>8574</v>
      </c>
      <c r="M49" s="15">
        <f t="shared" si="4"/>
        <v>0.24197781728896792</v>
      </c>
      <c r="N49" s="11">
        <v>2120</v>
      </c>
      <c r="O49" s="11">
        <v>42492</v>
      </c>
      <c r="P49" s="11">
        <v>44612</v>
      </c>
      <c r="Q49" s="40">
        <f>P49/K49</f>
        <v>0.30401657330552945</v>
      </c>
      <c r="R49" s="11">
        <v>128744</v>
      </c>
      <c r="S49" s="11">
        <v>955</v>
      </c>
      <c r="T49" s="40">
        <f t="shared" si="5"/>
        <v>7.4178214130367244E-3</v>
      </c>
    </row>
    <row r="50" spans="1:20" ht="15.75" customHeight="1" x14ac:dyDescent="0.15">
      <c r="A50" s="10" t="s">
        <v>79</v>
      </c>
      <c r="B50" s="11">
        <v>5326012</v>
      </c>
      <c r="C50" s="11">
        <v>1069204</v>
      </c>
      <c r="D50" s="11">
        <v>708908.89160000102</v>
      </c>
      <c r="E50" s="10">
        <v>0.67</v>
      </c>
      <c r="F50" s="10">
        <v>0.21</v>
      </c>
      <c r="G50" s="10">
        <v>0.95</v>
      </c>
      <c r="H50" s="11">
        <v>3631168</v>
      </c>
      <c r="I50" s="11">
        <v>2340676</v>
      </c>
      <c r="J50" s="11">
        <v>413628</v>
      </c>
      <c r="K50" s="11">
        <v>677596</v>
      </c>
      <c r="L50" s="11">
        <v>242733</v>
      </c>
      <c r="M50" s="15">
        <f t="shared" si="4"/>
        <v>0.58683889872058947</v>
      </c>
      <c r="N50" s="11">
        <v>23410</v>
      </c>
      <c r="O50" s="11">
        <v>177484</v>
      </c>
      <c r="P50" s="11">
        <v>200894</v>
      </c>
      <c r="Q50" s="40">
        <f>P50/K50</f>
        <v>0.29648049870424265</v>
      </c>
      <c r="R50" s="11">
        <v>131773</v>
      </c>
      <c r="S50" s="11">
        <v>2966</v>
      </c>
      <c r="T50" s="40">
        <f t="shared" si="5"/>
        <v>2.2508404604888711E-2</v>
      </c>
    </row>
    <row r="51" spans="1:20" ht="15.75" customHeight="1" x14ac:dyDescent="0.15">
      <c r="A51" s="10" t="s">
        <v>80</v>
      </c>
      <c r="B51" s="11">
        <v>447608</v>
      </c>
      <c r="C51" s="11">
        <v>50655</v>
      </c>
      <c r="D51" s="11">
        <v>6151.4840000000004</v>
      </c>
      <c r="E51" s="10">
        <v>0.67</v>
      </c>
      <c r="F51" s="10">
        <v>0.28999999999999998</v>
      </c>
      <c r="G51" s="10">
        <v>0.93</v>
      </c>
      <c r="H51" s="11">
        <v>286690</v>
      </c>
      <c r="I51" s="11">
        <v>185013</v>
      </c>
      <c r="J51" s="11">
        <v>40562</v>
      </c>
      <c r="K51" s="11">
        <v>39956</v>
      </c>
      <c r="L51" s="11">
        <v>11376</v>
      </c>
      <c r="M51" s="15">
        <f t="shared" si="4"/>
        <v>0.280459543415019</v>
      </c>
      <c r="N51" s="11">
        <v>686</v>
      </c>
      <c r="O51" s="11">
        <v>9789</v>
      </c>
      <c r="P51" s="11">
        <v>10475</v>
      </c>
      <c r="Q51" s="40">
        <f>P51/K51</f>
        <v>0.26216337971768944</v>
      </c>
      <c r="R51" s="11">
        <v>10756</v>
      </c>
      <c r="S51" s="11">
        <v>206</v>
      </c>
      <c r="T51" s="40">
        <f t="shared" si="5"/>
        <v>1.9152101152844925E-2</v>
      </c>
    </row>
    <row r="52" spans="1:20" ht="15.75" customHeight="1" x14ac:dyDescent="0.15">
      <c r="A52" s="10" t="s">
        <v>81</v>
      </c>
      <c r="B52" s="11">
        <v>4744474</v>
      </c>
      <c r="C52" s="11">
        <v>980968</v>
      </c>
      <c r="D52" s="11">
        <v>394352.04139999999</v>
      </c>
      <c r="E52" s="10">
        <v>0.7</v>
      </c>
      <c r="F52" s="10">
        <v>0.3</v>
      </c>
      <c r="G52" s="10">
        <v>0.95</v>
      </c>
      <c r="H52" s="11">
        <v>3424898</v>
      </c>
      <c r="I52" s="11">
        <v>2363888</v>
      </c>
      <c r="J52" s="11">
        <v>275399</v>
      </c>
      <c r="K52" s="11">
        <v>610353</v>
      </c>
      <c r="L52" s="11">
        <v>144776</v>
      </c>
      <c r="M52" s="15">
        <f t="shared" si="4"/>
        <v>0.52569544551723135</v>
      </c>
      <c r="N52" s="11">
        <v>43912</v>
      </c>
      <c r="O52" s="11">
        <v>263717</v>
      </c>
      <c r="P52" s="11">
        <v>307629</v>
      </c>
      <c r="Q52" s="40">
        <f>P52/K52</f>
        <v>0.50401816653641418</v>
      </c>
      <c r="R52" s="11">
        <v>94559</v>
      </c>
      <c r="S52" s="11">
        <v>5170</v>
      </c>
      <c r="T52" s="40">
        <f t="shared" si="5"/>
        <v>5.4674859082689112E-2</v>
      </c>
    </row>
    <row r="53" spans="1:20" ht="15.75" customHeight="1" x14ac:dyDescent="0.15">
      <c r="A53" s="10" t="s">
        <v>82</v>
      </c>
      <c r="B53" s="11">
        <v>3493585</v>
      </c>
      <c r="C53" s="11">
        <v>179559</v>
      </c>
      <c r="D53" s="11">
        <v>127020.28720000001</v>
      </c>
      <c r="E53" s="10">
        <v>0.6</v>
      </c>
      <c r="F53" s="10">
        <v>0.21</v>
      </c>
      <c r="G53" s="10">
        <v>0.93</v>
      </c>
      <c r="H53" s="11">
        <v>2536562</v>
      </c>
      <c r="I53" s="11">
        <v>1489358</v>
      </c>
      <c r="J53" s="11">
        <v>168087</v>
      </c>
      <c r="K53" s="11">
        <v>825204</v>
      </c>
      <c r="L53" s="11">
        <v>49401</v>
      </c>
      <c r="M53" s="15">
        <f t="shared" si="4"/>
        <v>0.29390137250352494</v>
      </c>
      <c r="N53" s="11">
        <v>3039</v>
      </c>
      <c r="O53" s="11">
        <v>136645</v>
      </c>
      <c r="P53" s="11">
        <v>139684</v>
      </c>
      <c r="Q53" s="40">
        <f>P53/K53</f>
        <v>0.16927208302431884</v>
      </c>
      <c r="R53" s="11">
        <v>188094</v>
      </c>
      <c r="S53" s="11">
        <v>108</v>
      </c>
      <c r="T53" s="40">
        <f t="shared" si="5"/>
        <v>5.7418099460907846E-4</v>
      </c>
    </row>
    <row r="54" spans="1:20" ht="15.75" customHeight="1" x14ac:dyDescent="0.15">
      <c r="A54" s="10" t="s">
        <v>83</v>
      </c>
      <c r="B54" s="11">
        <v>1014887</v>
      </c>
      <c r="C54" s="11">
        <v>29372</v>
      </c>
      <c r="D54" s="11">
        <v>12270.6569</v>
      </c>
      <c r="E54" s="10">
        <v>0.59</v>
      </c>
      <c r="F54" s="10">
        <v>0.21</v>
      </c>
      <c r="G54" s="10">
        <v>0.94</v>
      </c>
      <c r="H54" s="11">
        <v>622482</v>
      </c>
      <c r="I54" s="11">
        <v>352706</v>
      </c>
      <c r="J54" s="11">
        <v>65241</v>
      </c>
      <c r="K54" s="11">
        <v>87988</v>
      </c>
      <c r="L54" s="11">
        <v>7064</v>
      </c>
      <c r="M54" s="15">
        <f t="shared" si="4"/>
        <v>0.10827547094618414</v>
      </c>
      <c r="N54" s="11">
        <v>299</v>
      </c>
      <c r="O54" s="11">
        <v>8111</v>
      </c>
      <c r="P54" s="11">
        <v>8410</v>
      </c>
      <c r="Q54" s="40">
        <f>P54/K54</f>
        <v>9.5581215620311855E-2</v>
      </c>
      <c r="R54" s="11">
        <v>152393</v>
      </c>
      <c r="S54" s="11">
        <v>1509</v>
      </c>
      <c r="T54" s="40">
        <f t="shared" si="5"/>
        <v>9.9020296207831069E-3</v>
      </c>
    </row>
    <row r="55" spans="1:20" ht="15.75" customHeight="1" x14ac:dyDescent="0.15">
      <c r="A55" s="10" t="s">
        <v>84</v>
      </c>
      <c r="B55" s="11">
        <v>258057</v>
      </c>
      <c r="C55" s="11">
        <v>1841</v>
      </c>
      <c r="D55" s="11">
        <v>405.9812</v>
      </c>
      <c r="E55" s="10">
        <v>0.56999999999999995</v>
      </c>
      <c r="F55" s="10">
        <v>0.22</v>
      </c>
      <c r="G55" s="10">
        <v>0.89</v>
      </c>
      <c r="H55" s="11">
        <v>192590</v>
      </c>
      <c r="I55" s="11">
        <v>107133</v>
      </c>
      <c r="J55" s="11">
        <v>13980</v>
      </c>
      <c r="K55" s="11">
        <v>7631</v>
      </c>
      <c r="L55" s="11">
        <v>453</v>
      </c>
      <c r="M55" s="15">
        <f t="shared" si="4"/>
        <v>3.2403433476394849E-2</v>
      </c>
      <c r="N55" s="11">
        <v>72</v>
      </c>
      <c r="O55" s="11">
        <v>1810</v>
      </c>
      <c r="P55" s="11">
        <v>1882</v>
      </c>
      <c r="Q55" s="40">
        <f>P55/K55</f>
        <v>0.24662560608046127</v>
      </c>
      <c r="R55" s="11">
        <v>44911</v>
      </c>
      <c r="S55" s="11">
        <v>109</v>
      </c>
      <c r="T55" s="40">
        <f t="shared" si="5"/>
        <v>2.4270223330587161E-3</v>
      </c>
    </row>
  </sheetData>
  <autoFilter ref="A4:S55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Y5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ColWidth="12.6640625" defaultRowHeight="15.75" customHeight="1" x14ac:dyDescent="0.15"/>
  <cols>
    <col min="1" max="1" width="9.6640625" customWidth="1"/>
    <col min="2" max="2" width="19.5" customWidth="1"/>
    <col min="3" max="4" width="18.5" customWidth="1"/>
    <col min="5" max="5" width="21" customWidth="1"/>
    <col min="6" max="6" width="13.6640625" customWidth="1"/>
    <col min="7" max="8" width="13" customWidth="1"/>
    <col min="9" max="9" width="15.33203125" customWidth="1"/>
    <col min="10" max="10" width="21.6640625" customWidth="1"/>
    <col min="11" max="11" width="16.33203125" customWidth="1"/>
    <col min="12" max="12" width="19.1640625" customWidth="1"/>
    <col min="13" max="13" width="20" customWidth="1"/>
    <col min="14" max="14" width="23.1640625" customWidth="1"/>
    <col min="15" max="15" width="19.6640625" customWidth="1"/>
    <col min="16" max="16" width="17.1640625" customWidth="1"/>
    <col min="17" max="17" width="16.1640625" customWidth="1"/>
    <col min="18" max="18" width="16" customWidth="1"/>
    <col min="19" max="19" width="18.5" customWidth="1"/>
    <col min="20" max="20" width="18.6640625" customWidth="1"/>
    <col min="21" max="21" width="19" customWidth="1"/>
    <col min="22" max="22" width="19.5" customWidth="1"/>
    <col min="23" max="23" width="16.83203125" customWidth="1"/>
    <col min="24" max="24" width="23.1640625" customWidth="1"/>
    <col min="25" max="25" width="21" customWidth="1"/>
  </cols>
  <sheetData>
    <row r="1" spans="1:25" ht="15.75" customHeight="1" x14ac:dyDescent="0.15">
      <c r="A1" s="41"/>
      <c r="B1" s="58" t="s">
        <v>136</v>
      </c>
      <c r="C1" s="53"/>
      <c r="D1" s="53"/>
      <c r="E1" s="53"/>
      <c r="F1" s="59" t="s">
        <v>113</v>
      </c>
      <c r="G1" s="53"/>
      <c r="H1" s="53"/>
      <c r="I1" s="53"/>
      <c r="J1" s="53"/>
      <c r="K1" s="53"/>
      <c r="L1" s="53"/>
      <c r="M1" s="53"/>
      <c r="N1" s="53"/>
      <c r="O1" s="53"/>
      <c r="P1" s="60" t="s">
        <v>118</v>
      </c>
      <c r="Q1" s="53"/>
      <c r="R1" s="53"/>
      <c r="S1" s="53"/>
      <c r="T1" s="53"/>
      <c r="U1" s="53"/>
      <c r="V1" s="53"/>
      <c r="W1" s="53"/>
      <c r="X1" s="53"/>
      <c r="Y1" s="53"/>
    </row>
    <row r="2" spans="1:25" ht="15.75" customHeight="1" x14ac:dyDescent="0.15">
      <c r="A2" s="34" t="s">
        <v>33</v>
      </c>
      <c r="B2" s="35">
        <f t="shared" ref="B2:Y2" si="0">SUM(B4:B54)</f>
        <v>11679549</v>
      </c>
      <c r="C2" s="35">
        <f t="shared" si="0"/>
        <v>5030178.5420999778</v>
      </c>
      <c r="D2" s="35">
        <f t="shared" si="0"/>
        <v>8947616.8030999936</v>
      </c>
      <c r="E2" s="35">
        <f t="shared" si="0"/>
        <v>4031294.1443999582</v>
      </c>
      <c r="F2" s="35">
        <f t="shared" si="0"/>
        <v>5982175</v>
      </c>
      <c r="G2" s="35">
        <f t="shared" si="0"/>
        <v>3994187.3202000107</v>
      </c>
      <c r="H2" s="35">
        <f t="shared" si="0"/>
        <v>2685920.7374999998</v>
      </c>
      <c r="I2" s="35">
        <f t="shared" si="0"/>
        <v>2380807.0446999972</v>
      </c>
      <c r="J2" s="35">
        <f t="shared" si="0"/>
        <v>358694</v>
      </c>
      <c r="K2" s="35">
        <f t="shared" si="0"/>
        <v>451556</v>
      </c>
      <c r="L2" s="35">
        <f t="shared" si="0"/>
        <v>271262.89029999997</v>
      </c>
      <c r="M2" s="35">
        <f t="shared" si="0"/>
        <v>348536.84479999996</v>
      </c>
      <c r="N2" s="35">
        <f t="shared" si="0"/>
        <v>99832.820300000021</v>
      </c>
      <c r="O2" s="35">
        <f t="shared" si="0"/>
        <v>122393.39510000005</v>
      </c>
      <c r="P2" s="35">
        <f t="shared" si="0"/>
        <v>2373544</v>
      </c>
      <c r="Q2" s="35">
        <f t="shared" si="0"/>
        <v>410070.42280000023</v>
      </c>
      <c r="R2" s="35">
        <f t="shared" si="0"/>
        <v>3249509.9212999959</v>
      </c>
      <c r="S2" s="35">
        <f t="shared" si="0"/>
        <v>492100.980700001</v>
      </c>
      <c r="T2" s="35">
        <f t="shared" si="0"/>
        <v>487852</v>
      </c>
      <c r="U2" s="35">
        <f t="shared" si="0"/>
        <v>773077</v>
      </c>
      <c r="V2" s="35">
        <f t="shared" si="0"/>
        <v>96888.138100000011</v>
      </c>
      <c r="W2" s="35">
        <f t="shared" si="0"/>
        <v>175417.05779999998</v>
      </c>
      <c r="X2" s="35">
        <f t="shared" si="0"/>
        <v>39609.414299999989</v>
      </c>
      <c r="Y2" s="35">
        <f t="shared" si="0"/>
        <v>70916.943099999975</v>
      </c>
    </row>
    <row r="3" spans="1:25" ht="15.75" customHeight="1" x14ac:dyDescent="0.15">
      <c r="A3" s="38" t="s">
        <v>0</v>
      </c>
      <c r="B3" s="38" t="s">
        <v>137</v>
      </c>
      <c r="C3" s="38" t="s">
        <v>138</v>
      </c>
      <c r="D3" s="38" t="s">
        <v>139</v>
      </c>
      <c r="E3" s="38" t="s">
        <v>140</v>
      </c>
      <c r="F3" s="38" t="s">
        <v>13</v>
      </c>
      <c r="G3" s="38" t="s">
        <v>15</v>
      </c>
      <c r="H3" s="38" t="s">
        <v>17</v>
      </c>
      <c r="I3" s="38" t="s">
        <v>19</v>
      </c>
      <c r="J3" s="38" t="s">
        <v>21</v>
      </c>
      <c r="K3" s="38" t="s">
        <v>23</v>
      </c>
      <c r="L3" s="38" t="s">
        <v>25</v>
      </c>
      <c r="M3" s="38" t="s">
        <v>27</v>
      </c>
      <c r="N3" s="38" t="s">
        <v>29</v>
      </c>
      <c r="O3" s="38" t="s">
        <v>31</v>
      </c>
      <c r="P3" s="38" t="s">
        <v>14</v>
      </c>
      <c r="Q3" s="38" t="s">
        <v>16</v>
      </c>
      <c r="R3" s="38" t="s">
        <v>18</v>
      </c>
      <c r="S3" s="38" t="s">
        <v>20</v>
      </c>
      <c r="T3" s="38" t="s">
        <v>22</v>
      </c>
      <c r="U3" s="38" t="s">
        <v>24</v>
      </c>
      <c r="V3" s="38" t="s">
        <v>26</v>
      </c>
      <c r="W3" s="38" t="s">
        <v>28</v>
      </c>
      <c r="X3" s="38" t="s">
        <v>30</v>
      </c>
      <c r="Y3" s="38" t="s">
        <v>32</v>
      </c>
    </row>
    <row r="4" spans="1:25" ht="15.75" customHeight="1" x14ac:dyDescent="0.15">
      <c r="A4" s="10" t="s">
        <v>34</v>
      </c>
      <c r="B4" s="42">
        <v>18908</v>
      </c>
      <c r="C4" s="42">
        <v>1962.8861999999999</v>
      </c>
      <c r="D4" s="42">
        <v>18543.537</v>
      </c>
      <c r="E4" s="42">
        <v>1502.4195999999999</v>
      </c>
      <c r="F4" s="42">
        <v>2933</v>
      </c>
      <c r="G4" s="42">
        <v>706.14160000000004</v>
      </c>
      <c r="H4" s="42">
        <v>1652.6304</v>
      </c>
      <c r="I4" s="42">
        <v>380.79829999999998</v>
      </c>
      <c r="J4" s="42">
        <v>215</v>
      </c>
      <c r="K4" s="42">
        <v>240</v>
      </c>
      <c r="L4" s="42">
        <v>118.57259999999999</v>
      </c>
      <c r="M4" s="42">
        <v>138.10749999999999</v>
      </c>
      <c r="N4" s="42">
        <v>30.465900000000001</v>
      </c>
      <c r="O4" s="42">
        <v>33.548499999999997</v>
      </c>
      <c r="P4" s="42">
        <v>6440</v>
      </c>
      <c r="Q4" s="42">
        <v>364.52190000000002</v>
      </c>
      <c r="R4" s="42">
        <v>7830.7214999999997</v>
      </c>
      <c r="S4" s="42">
        <v>496.0865</v>
      </c>
      <c r="T4" s="42">
        <v>956</v>
      </c>
      <c r="U4" s="42">
        <v>1247</v>
      </c>
      <c r="V4" s="42">
        <v>161.50309999999999</v>
      </c>
      <c r="W4" s="42">
        <v>241.69900000000001</v>
      </c>
      <c r="X4" s="42">
        <v>40.9833</v>
      </c>
      <c r="Y4" s="42">
        <v>64.454599999999999</v>
      </c>
    </row>
    <row r="5" spans="1:25" ht="15.75" customHeight="1" x14ac:dyDescent="0.15">
      <c r="A5" s="10" t="s">
        <v>35</v>
      </c>
      <c r="B5" s="42">
        <v>140501</v>
      </c>
      <c r="C5" s="42">
        <v>197182.99129999999</v>
      </c>
      <c r="D5" s="42">
        <v>23056.840100000001</v>
      </c>
      <c r="E5" s="42">
        <v>2708.0230000000101</v>
      </c>
      <c r="F5" s="42">
        <v>105573</v>
      </c>
      <c r="G5" s="42">
        <v>147882.82519999999</v>
      </c>
      <c r="H5" s="42">
        <v>13467.1651</v>
      </c>
      <c r="I5" s="42">
        <v>1789.08610000001</v>
      </c>
      <c r="J5" s="42">
        <v>11185</v>
      </c>
      <c r="K5" s="42">
        <v>13465</v>
      </c>
      <c r="L5" s="42">
        <v>10439.423500000001</v>
      </c>
      <c r="M5" s="42">
        <v>12566.8923</v>
      </c>
      <c r="N5" s="42">
        <v>214.27940000000001</v>
      </c>
      <c r="O5" s="42">
        <v>233.5831</v>
      </c>
      <c r="P5" s="42">
        <v>30949</v>
      </c>
      <c r="Q5" s="42">
        <v>3813.5389</v>
      </c>
      <c r="R5" s="42">
        <v>41020.790200000003</v>
      </c>
      <c r="S5" s="42">
        <v>1572.3538000000001</v>
      </c>
      <c r="T5" s="42">
        <v>6741</v>
      </c>
      <c r="U5" s="42">
        <v>8837</v>
      </c>
      <c r="V5" s="42">
        <v>530.08939999999996</v>
      </c>
      <c r="W5" s="42">
        <v>888.10619999999994</v>
      </c>
      <c r="X5" s="42">
        <v>185.80799999999999</v>
      </c>
      <c r="Y5" s="42">
        <v>306.91559999999998</v>
      </c>
    </row>
    <row r="6" spans="1:25" ht="15.75" customHeight="1" x14ac:dyDescent="0.15">
      <c r="A6" s="10" t="s">
        <v>36</v>
      </c>
      <c r="B6" s="42">
        <v>37160</v>
      </c>
      <c r="C6" s="42">
        <v>26464.106100000001</v>
      </c>
      <c r="D6" s="42">
        <v>39086.733699999997</v>
      </c>
      <c r="E6" s="42">
        <v>3330.3533000000002</v>
      </c>
      <c r="F6" s="42">
        <v>15197</v>
      </c>
      <c r="G6" s="42">
        <v>19392.4663</v>
      </c>
      <c r="H6" s="42">
        <v>8906.3767000000007</v>
      </c>
      <c r="I6" s="42">
        <v>1578.1208999999999</v>
      </c>
      <c r="J6" s="42">
        <v>1725</v>
      </c>
      <c r="K6" s="42">
        <v>2449</v>
      </c>
      <c r="L6" s="42">
        <v>1186.9553000000001</v>
      </c>
      <c r="M6" s="42">
        <v>1772.5074999999999</v>
      </c>
      <c r="N6" s="42">
        <v>170.67760000000001</v>
      </c>
      <c r="O6" s="42">
        <v>201.90190000000001</v>
      </c>
      <c r="P6" s="42">
        <v>10271</v>
      </c>
      <c r="Q6" s="42">
        <v>3048.1671999999999</v>
      </c>
      <c r="R6" s="42">
        <v>14006.772000000001</v>
      </c>
      <c r="S6" s="42">
        <v>816.43029999999999</v>
      </c>
      <c r="T6" s="42">
        <v>2519</v>
      </c>
      <c r="U6" s="42">
        <v>4274</v>
      </c>
      <c r="V6" s="42">
        <v>406.26049999999998</v>
      </c>
      <c r="W6" s="42">
        <v>838.38210000000004</v>
      </c>
      <c r="X6" s="42">
        <v>109.54559999999999</v>
      </c>
      <c r="Y6" s="42">
        <v>209.91399999999999</v>
      </c>
    </row>
    <row r="7" spans="1:25" ht="15.75" customHeight="1" x14ac:dyDescent="0.15">
      <c r="A7" s="10" t="s">
        <v>37</v>
      </c>
      <c r="B7" s="42">
        <v>247905</v>
      </c>
      <c r="C7" s="42">
        <v>47390.846300000099</v>
      </c>
      <c r="D7" s="42">
        <v>229244.139</v>
      </c>
      <c r="E7" s="42">
        <v>176858.32890000101</v>
      </c>
      <c r="F7" s="42">
        <v>113071</v>
      </c>
      <c r="G7" s="42">
        <v>30006.127899999999</v>
      </c>
      <c r="H7" s="42">
        <v>69809.287599999996</v>
      </c>
      <c r="I7" s="42">
        <v>106775.8112</v>
      </c>
      <c r="J7" s="42">
        <v>8387</v>
      </c>
      <c r="K7" s="42">
        <v>11905</v>
      </c>
      <c r="L7" s="42">
        <v>6127.5974999999999</v>
      </c>
      <c r="M7" s="42">
        <v>9067.5789000000004</v>
      </c>
      <c r="N7" s="42">
        <v>4987.0006000000003</v>
      </c>
      <c r="O7" s="42">
        <v>6799.9790000000003</v>
      </c>
      <c r="P7" s="42">
        <v>29015</v>
      </c>
      <c r="Q7" s="42">
        <v>2883.5142000000001</v>
      </c>
      <c r="R7" s="42">
        <v>40998.1276</v>
      </c>
      <c r="S7" s="42">
        <v>12187.794</v>
      </c>
      <c r="T7" s="42">
        <v>5748</v>
      </c>
      <c r="U7" s="42">
        <v>9827</v>
      </c>
      <c r="V7" s="42">
        <v>1523.9553000000001</v>
      </c>
      <c r="W7" s="42">
        <v>3312.9767000000002</v>
      </c>
      <c r="X7" s="42">
        <v>1053.4499000000001</v>
      </c>
      <c r="Y7" s="42">
        <v>2142.1369</v>
      </c>
    </row>
    <row r="8" spans="1:25" ht="15.75" customHeight="1" x14ac:dyDescent="0.15">
      <c r="A8" s="10" t="s">
        <v>38</v>
      </c>
      <c r="B8" s="42">
        <v>1830103</v>
      </c>
      <c r="C8" s="42">
        <v>360222.06429998798</v>
      </c>
      <c r="D8" s="42">
        <v>1305105.44189999</v>
      </c>
      <c r="E8" s="42">
        <v>1404085.91789997</v>
      </c>
      <c r="F8" s="42">
        <v>1059853</v>
      </c>
      <c r="G8" s="42">
        <v>276148.41110000899</v>
      </c>
      <c r="H8" s="42">
        <v>556874.96269999805</v>
      </c>
      <c r="I8" s="42">
        <v>920758.57219998701</v>
      </c>
      <c r="J8" s="42">
        <v>56634</v>
      </c>
      <c r="K8" s="42">
        <v>83795</v>
      </c>
      <c r="L8" s="42">
        <v>41545.564200000001</v>
      </c>
      <c r="M8" s="42">
        <v>64362.657599999999</v>
      </c>
      <c r="N8" s="42">
        <v>31545.326400000002</v>
      </c>
      <c r="O8" s="42">
        <v>42875.443399999996</v>
      </c>
      <c r="P8" s="42">
        <v>157374</v>
      </c>
      <c r="Q8" s="42">
        <v>13318.064399999999</v>
      </c>
      <c r="R8" s="42">
        <v>202552.47469999999</v>
      </c>
      <c r="S8" s="42">
        <v>70196.220100000006</v>
      </c>
      <c r="T8" s="42">
        <v>20991</v>
      </c>
      <c r="U8" s="42">
        <v>41239</v>
      </c>
      <c r="V8" s="42">
        <v>7444.0357999999997</v>
      </c>
      <c r="W8" s="42">
        <v>17242.196499999998</v>
      </c>
      <c r="X8" s="42">
        <v>4174.5474000000004</v>
      </c>
      <c r="Y8" s="42">
        <v>8614.3637999999992</v>
      </c>
    </row>
    <row r="9" spans="1:25" ht="15.75" customHeight="1" x14ac:dyDescent="0.15">
      <c r="A9" s="10" t="s">
        <v>39</v>
      </c>
      <c r="B9" s="42">
        <v>195587</v>
      </c>
      <c r="C9" s="42">
        <v>32536.481899999999</v>
      </c>
      <c r="D9" s="42">
        <v>199928.0344</v>
      </c>
      <c r="E9" s="42">
        <v>84711.679799999998</v>
      </c>
      <c r="F9" s="42">
        <v>103358</v>
      </c>
      <c r="G9" s="42">
        <v>23106.777999999998</v>
      </c>
      <c r="H9" s="42">
        <v>79859.055200000003</v>
      </c>
      <c r="I9" s="42">
        <v>53706.156300000002</v>
      </c>
      <c r="J9" s="42">
        <v>5172</v>
      </c>
      <c r="K9" s="42">
        <v>6203</v>
      </c>
      <c r="L9" s="42">
        <v>3156.7215999999999</v>
      </c>
      <c r="M9" s="42">
        <v>3922.7485000000001</v>
      </c>
      <c r="N9" s="42">
        <v>2308.2442999999998</v>
      </c>
      <c r="O9" s="42">
        <v>2836.8569000000002</v>
      </c>
      <c r="P9" s="42">
        <v>75744</v>
      </c>
      <c r="Q9" s="42">
        <v>4210.9134999999997</v>
      </c>
      <c r="R9" s="42">
        <v>120188.98579999999</v>
      </c>
      <c r="S9" s="42">
        <v>13391.4612</v>
      </c>
      <c r="T9" s="42">
        <v>15369</v>
      </c>
      <c r="U9" s="42">
        <v>24496</v>
      </c>
      <c r="V9" s="42">
        <v>2228.4982</v>
      </c>
      <c r="W9" s="42">
        <v>4020.4810000000002</v>
      </c>
      <c r="X9" s="42">
        <v>1218.9166</v>
      </c>
      <c r="Y9" s="42">
        <v>2271.221</v>
      </c>
    </row>
    <row r="10" spans="1:25" ht="15.75" customHeight="1" x14ac:dyDescent="0.15">
      <c r="A10" s="10" t="s">
        <v>40</v>
      </c>
      <c r="B10" s="42">
        <v>184902</v>
      </c>
      <c r="C10" s="42">
        <v>51244.736200000101</v>
      </c>
      <c r="D10" s="42">
        <v>171005.1813</v>
      </c>
      <c r="E10" s="42">
        <v>50458.839600000101</v>
      </c>
      <c r="F10" s="42">
        <v>81554</v>
      </c>
      <c r="G10" s="42">
        <v>40750.976300000002</v>
      </c>
      <c r="H10" s="42">
        <v>42742.303899999999</v>
      </c>
      <c r="I10" s="42">
        <v>32128.767</v>
      </c>
      <c r="J10" s="42">
        <v>6705</v>
      </c>
      <c r="K10" s="42">
        <v>7462</v>
      </c>
      <c r="L10" s="42">
        <v>4140.6180000000004</v>
      </c>
      <c r="M10" s="42">
        <v>4701.8194000000003</v>
      </c>
      <c r="N10" s="42">
        <v>2376.683</v>
      </c>
      <c r="O10" s="42">
        <v>2646.2305000000001</v>
      </c>
      <c r="P10" s="42">
        <v>33773</v>
      </c>
      <c r="Q10" s="42">
        <v>2708.4560000000001</v>
      </c>
      <c r="R10" s="42">
        <v>47301.331400000003</v>
      </c>
      <c r="S10" s="42">
        <v>4257.7956999999997</v>
      </c>
      <c r="T10" s="42">
        <v>9258</v>
      </c>
      <c r="U10" s="42">
        <v>13594</v>
      </c>
      <c r="V10" s="42">
        <v>1240.2708</v>
      </c>
      <c r="W10" s="42">
        <v>2105.4472999999998</v>
      </c>
      <c r="X10" s="42">
        <v>471.97340000000003</v>
      </c>
      <c r="Y10" s="42">
        <v>843.827</v>
      </c>
    </row>
    <row r="11" spans="1:25" ht="15.75" customHeight="1" x14ac:dyDescent="0.15">
      <c r="A11" s="10" t="s">
        <v>41</v>
      </c>
      <c r="B11" s="42">
        <v>45750</v>
      </c>
      <c r="C11" s="42">
        <v>58825.899100000002</v>
      </c>
      <c r="D11" s="42">
        <v>40439.597199999997</v>
      </c>
      <c r="E11" s="42">
        <v>6179.4360999999999</v>
      </c>
      <c r="F11" s="42">
        <v>26915</v>
      </c>
      <c r="G11" s="42">
        <v>47572.297100000003</v>
      </c>
      <c r="H11" s="42">
        <v>13850.4576</v>
      </c>
      <c r="I11" s="42">
        <v>2606.9402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446</v>
      </c>
      <c r="Q11" s="42">
        <v>134.86859999999999</v>
      </c>
      <c r="R11" s="42">
        <v>819.68910000000005</v>
      </c>
      <c r="S11" s="42">
        <v>41.4392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</row>
    <row r="12" spans="1:25" ht="15.75" customHeight="1" x14ac:dyDescent="0.15">
      <c r="A12" s="10" t="s">
        <v>42</v>
      </c>
      <c r="B12" s="42">
        <v>46894</v>
      </c>
      <c r="C12" s="42">
        <v>32862.6106</v>
      </c>
      <c r="D12" s="42">
        <v>51500.7189</v>
      </c>
      <c r="E12" s="42">
        <v>8693.9472999999998</v>
      </c>
      <c r="F12" s="42">
        <v>16970</v>
      </c>
      <c r="G12" s="42">
        <v>22744.070199999998</v>
      </c>
      <c r="H12" s="42">
        <v>10234.486800000001</v>
      </c>
      <c r="I12" s="42">
        <v>4567.8612999999996</v>
      </c>
      <c r="J12" s="42">
        <v>1194</v>
      </c>
      <c r="K12" s="42">
        <v>1884</v>
      </c>
      <c r="L12" s="42">
        <v>811.75609999999995</v>
      </c>
      <c r="M12" s="42">
        <v>1381.2409</v>
      </c>
      <c r="N12" s="42">
        <v>191.8973</v>
      </c>
      <c r="O12" s="42">
        <v>265.90350000000001</v>
      </c>
      <c r="P12" s="42">
        <v>2596</v>
      </c>
      <c r="Q12" s="42">
        <v>559.54830000000004</v>
      </c>
      <c r="R12" s="42">
        <v>4573.1255000000001</v>
      </c>
      <c r="S12" s="42">
        <v>316.59820000000002</v>
      </c>
      <c r="T12" s="42">
        <v>463</v>
      </c>
      <c r="U12" s="42">
        <v>831</v>
      </c>
      <c r="V12" s="42">
        <v>60.333100000000002</v>
      </c>
      <c r="W12" s="42">
        <v>145.5583</v>
      </c>
      <c r="X12" s="42">
        <v>21.962299999999999</v>
      </c>
      <c r="Y12" s="42">
        <v>44.192999999999998</v>
      </c>
    </row>
    <row r="13" spans="1:25" ht="15.75" customHeight="1" x14ac:dyDescent="0.15">
      <c r="A13" s="10" t="s">
        <v>43</v>
      </c>
      <c r="B13" s="42">
        <v>982008</v>
      </c>
      <c r="C13" s="42">
        <v>434433.82159998902</v>
      </c>
      <c r="D13" s="42">
        <v>619949.51350000198</v>
      </c>
      <c r="E13" s="42">
        <v>457317.680599991</v>
      </c>
      <c r="F13" s="42">
        <v>508124</v>
      </c>
      <c r="G13" s="42">
        <v>359628.10519999801</v>
      </c>
      <c r="H13" s="42">
        <v>162184.6225</v>
      </c>
      <c r="I13" s="42">
        <v>232646.96720000301</v>
      </c>
      <c r="J13" s="42">
        <v>51309</v>
      </c>
      <c r="K13" s="42">
        <v>60654</v>
      </c>
      <c r="L13" s="42">
        <v>41810.499600000003</v>
      </c>
      <c r="M13" s="42">
        <v>49964.772199999999</v>
      </c>
      <c r="N13" s="42">
        <v>20493.218099999998</v>
      </c>
      <c r="O13" s="42">
        <v>23084.014500000001</v>
      </c>
      <c r="P13" s="42">
        <v>126775</v>
      </c>
      <c r="Q13" s="42">
        <v>14895.513300000001</v>
      </c>
      <c r="R13" s="42">
        <v>132984.88329999999</v>
      </c>
      <c r="S13" s="42">
        <v>65529.817700000101</v>
      </c>
      <c r="T13" s="42">
        <v>24700</v>
      </c>
      <c r="U13" s="42">
        <v>36103</v>
      </c>
      <c r="V13" s="42">
        <v>7556.5380999999998</v>
      </c>
      <c r="W13" s="42">
        <v>12215.0308</v>
      </c>
      <c r="X13" s="42">
        <v>4695.3908000000001</v>
      </c>
      <c r="Y13" s="42">
        <v>7325.6881999999996</v>
      </c>
    </row>
    <row r="14" spans="1:25" ht="15.75" customHeight="1" x14ac:dyDescent="0.15">
      <c r="A14" s="10" t="s">
        <v>44</v>
      </c>
      <c r="B14" s="42">
        <v>362024</v>
      </c>
      <c r="C14" s="42">
        <v>338253.5748</v>
      </c>
      <c r="D14" s="42">
        <v>165495.44760000001</v>
      </c>
      <c r="E14" s="42">
        <v>34132.3308000002</v>
      </c>
      <c r="F14" s="42">
        <v>268642</v>
      </c>
      <c r="G14" s="42">
        <v>297540.56099999999</v>
      </c>
      <c r="H14" s="42">
        <v>84012.271500000104</v>
      </c>
      <c r="I14" s="42">
        <v>23423.743400000101</v>
      </c>
      <c r="J14" s="42">
        <v>25116</v>
      </c>
      <c r="K14" s="42">
        <v>30561</v>
      </c>
      <c r="L14" s="42">
        <v>21481.909</v>
      </c>
      <c r="M14" s="42">
        <v>26064.317999999999</v>
      </c>
      <c r="N14" s="42">
        <v>1559.6692</v>
      </c>
      <c r="O14" s="42">
        <v>1735.0905</v>
      </c>
      <c r="P14" s="42">
        <v>93592</v>
      </c>
      <c r="Q14" s="42">
        <v>35499.455399999999</v>
      </c>
      <c r="R14" s="42">
        <v>109124.2917</v>
      </c>
      <c r="S14" s="42">
        <v>11153.622300000001</v>
      </c>
      <c r="T14" s="42">
        <v>19216</v>
      </c>
      <c r="U14" s="42">
        <v>30102</v>
      </c>
      <c r="V14" s="42">
        <v>6096.9462999999996</v>
      </c>
      <c r="W14" s="42">
        <v>10168.524600000001</v>
      </c>
      <c r="X14" s="42">
        <v>1431.6685</v>
      </c>
      <c r="Y14" s="42">
        <v>2351.1927000000001</v>
      </c>
    </row>
    <row r="15" spans="1:25" ht="15.75" customHeight="1" x14ac:dyDescent="0.15">
      <c r="A15" s="10" t="s">
        <v>45</v>
      </c>
      <c r="B15" s="42">
        <v>70070</v>
      </c>
      <c r="C15" s="42">
        <v>2112.4144000000201</v>
      </c>
      <c r="D15" s="42">
        <v>38394.308199999999</v>
      </c>
      <c r="E15" s="42">
        <v>7226.6076000000003</v>
      </c>
      <c r="F15" s="42">
        <v>24561</v>
      </c>
      <c r="G15" s="42">
        <v>997.848999999998</v>
      </c>
      <c r="H15" s="42">
        <v>7250.4598999999998</v>
      </c>
      <c r="I15" s="42">
        <v>2833.0623000000001</v>
      </c>
      <c r="J15" s="42">
        <v>1884</v>
      </c>
      <c r="K15" s="42">
        <v>2776</v>
      </c>
      <c r="L15" s="42">
        <v>1571.5102999999999</v>
      </c>
      <c r="M15" s="42">
        <v>2373.3544999999999</v>
      </c>
      <c r="N15" s="42">
        <v>106.9935</v>
      </c>
      <c r="O15" s="42">
        <v>153.7029</v>
      </c>
      <c r="P15" s="42">
        <v>18880</v>
      </c>
      <c r="Q15" s="42">
        <v>858.09939999999904</v>
      </c>
      <c r="R15" s="42">
        <v>18910.695800000001</v>
      </c>
      <c r="S15" s="42">
        <v>2894.8325</v>
      </c>
      <c r="T15" s="42">
        <v>1918</v>
      </c>
      <c r="U15" s="42">
        <v>3670</v>
      </c>
      <c r="V15" s="42">
        <v>1020.7379</v>
      </c>
      <c r="W15" s="42">
        <v>2036.7222999999999</v>
      </c>
      <c r="X15" s="42">
        <v>146.94290000000001</v>
      </c>
      <c r="Y15" s="42">
        <v>290.63679999999999</v>
      </c>
    </row>
    <row r="16" spans="1:25" ht="15.75" customHeight="1" x14ac:dyDescent="0.15">
      <c r="A16" s="10" t="s">
        <v>46</v>
      </c>
      <c r="B16" s="42">
        <v>110691</v>
      </c>
      <c r="C16" s="42">
        <v>14395.963599999999</v>
      </c>
      <c r="D16" s="42">
        <v>140819.65729999999</v>
      </c>
      <c r="E16" s="42">
        <v>11535.8266</v>
      </c>
      <c r="F16" s="42">
        <v>22415</v>
      </c>
      <c r="G16" s="42">
        <v>7751.7412999999997</v>
      </c>
      <c r="H16" s="42">
        <v>16673.505300000001</v>
      </c>
      <c r="I16" s="42">
        <v>4692.1535999999996</v>
      </c>
      <c r="J16" s="42">
        <v>1448</v>
      </c>
      <c r="K16" s="42">
        <v>1613</v>
      </c>
      <c r="L16" s="42">
        <v>735.30259999999998</v>
      </c>
      <c r="M16" s="42">
        <v>843.63649999999996</v>
      </c>
      <c r="N16" s="42">
        <v>226.45769999999999</v>
      </c>
      <c r="O16" s="42">
        <v>258.75689999999997</v>
      </c>
      <c r="P16" s="42">
        <v>13713</v>
      </c>
      <c r="Q16" s="42">
        <v>510.85820000000001</v>
      </c>
      <c r="R16" s="42">
        <v>21570.531900000002</v>
      </c>
      <c r="S16" s="42">
        <v>673.0566</v>
      </c>
      <c r="T16" s="42">
        <v>3784</v>
      </c>
      <c r="U16" s="42">
        <v>5623</v>
      </c>
      <c r="V16" s="42">
        <v>245.74160000000001</v>
      </c>
      <c r="W16" s="42">
        <v>420.94080000000002</v>
      </c>
      <c r="X16" s="42">
        <v>63.540700000000001</v>
      </c>
      <c r="Y16" s="42">
        <v>121.81740000000001</v>
      </c>
    </row>
    <row r="17" spans="1:25" ht="15.75" customHeight="1" x14ac:dyDescent="0.15">
      <c r="A17" s="10" t="s">
        <v>47</v>
      </c>
      <c r="B17" s="42">
        <v>41155</v>
      </c>
      <c r="C17" s="42">
        <v>2353.4076</v>
      </c>
      <c r="D17" s="42">
        <v>48383.674099999997</v>
      </c>
      <c r="E17" s="42">
        <v>8092.4703</v>
      </c>
      <c r="F17" s="42">
        <v>6773</v>
      </c>
      <c r="G17" s="42">
        <v>528.48760000000004</v>
      </c>
      <c r="H17" s="42">
        <v>5743.1490000000003</v>
      </c>
      <c r="I17" s="42">
        <v>2075.7231000000002</v>
      </c>
      <c r="J17" s="42">
        <v>556</v>
      </c>
      <c r="K17" s="42">
        <v>618</v>
      </c>
      <c r="L17" s="42">
        <v>256.17649999999998</v>
      </c>
      <c r="M17" s="42">
        <v>293.42469999999997</v>
      </c>
      <c r="N17" s="42">
        <v>194.89529999999999</v>
      </c>
      <c r="O17" s="42">
        <v>217.47790000000001</v>
      </c>
      <c r="P17" s="42">
        <v>6963</v>
      </c>
      <c r="Q17" s="42">
        <v>212.8837</v>
      </c>
      <c r="R17" s="42">
        <v>10631.9318</v>
      </c>
      <c r="S17" s="42">
        <v>892.35519999999997</v>
      </c>
      <c r="T17" s="42">
        <v>2630</v>
      </c>
      <c r="U17" s="42">
        <v>4150</v>
      </c>
      <c r="V17" s="42">
        <v>301.55799999999999</v>
      </c>
      <c r="W17" s="42">
        <v>524.2079</v>
      </c>
      <c r="X17" s="42">
        <v>190.328</v>
      </c>
      <c r="Y17" s="42">
        <v>323.7303</v>
      </c>
    </row>
    <row r="18" spans="1:25" ht="15.75" customHeight="1" x14ac:dyDescent="0.15">
      <c r="A18" s="10" t="s">
        <v>48</v>
      </c>
      <c r="B18" s="42">
        <v>480807</v>
      </c>
      <c r="C18" s="42">
        <v>200186.482000002</v>
      </c>
      <c r="D18" s="42">
        <v>328882.82689999999</v>
      </c>
      <c r="E18" s="42">
        <v>137565.430500002</v>
      </c>
      <c r="F18" s="42">
        <v>245925</v>
      </c>
      <c r="G18" s="42">
        <v>168101.341000001</v>
      </c>
      <c r="H18" s="42">
        <v>89078.643800000005</v>
      </c>
      <c r="I18" s="42">
        <v>77250.640700000498</v>
      </c>
      <c r="J18" s="42">
        <v>6821</v>
      </c>
      <c r="K18" s="42">
        <v>7681</v>
      </c>
      <c r="L18" s="42">
        <v>5348.4597000000003</v>
      </c>
      <c r="M18" s="42">
        <v>6059.2546000000002</v>
      </c>
      <c r="N18" s="42">
        <v>1402.2796000000001</v>
      </c>
      <c r="O18" s="42">
        <v>1555.3982000000001</v>
      </c>
      <c r="P18" s="42">
        <v>70514</v>
      </c>
      <c r="Q18" s="42">
        <v>11225.980299999999</v>
      </c>
      <c r="R18" s="42">
        <v>105354.802</v>
      </c>
      <c r="S18" s="42">
        <v>14438.6641</v>
      </c>
      <c r="T18" s="42">
        <v>14766</v>
      </c>
      <c r="U18" s="42">
        <v>23217</v>
      </c>
      <c r="V18" s="42">
        <v>2536.3560000000002</v>
      </c>
      <c r="W18" s="42">
        <v>4553.9242000000004</v>
      </c>
      <c r="X18" s="42">
        <v>789.88239999999996</v>
      </c>
      <c r="Y18" s="42">
        <v>1614.6101000000001</v>
      </c>
    </row>
    <row r="19" spans="1:25" ht="15.75" customHeight="1" x14ac:dyDescent="0.15">
      <c r="A19" s="10" t="s">
        <v>49</v>
      </c>
      <c r="B19" s="42">
        <v>143663</v>
      </c>
      <c r="C19" s="42">
        <v>57918.571900000097</v>
      </c>
      <c r="D19" s="42">
        <v>138223.49859999999</v>
      </c>
      <c r="E19" s="42">
        <v>15198.4175</v>
      </c>
      <c r="F19" s="42">
        <v>47464</v>
      </c>
      <c r="G19" s="42">
        <v>42206.105600000003</v>
      </c>
      <c r="H19" s="42">
        <v>18525.277099999999</v>
      </c>
      <c r="I19" s="42">
        <v>6288.2340999999997</v>
      </c>
      <c r="J19" s="42">
        <v>4232</v>
      </c>
      <c r="K19" s="42">
        <v>4881</v>
      </c>
      <c r="L19" s="42">
        <v>3191.9011999999998</v>
      </c>
      <c r="M19" s="42">
        <v>3718.3404999999998</v>
      </c>
      <c r="N19" s="42">
        <v>383.00900000000001</v>
      </c>
      <c r="O19" s="42">
        <v>435.76440000000002</v>
      </c>
      <c r="P19" s="42">
        <v>42471</v>
      </c>
      <c r="Q19" s="42">
        <v>5338.3465999999999</v>
      </c>
      <c r="R19" s="42">
        <v>65084.557800000002</v>
      </c>
      <c r="S19" s="42">
        <v>3576.4931999999999</v>
      </c>
      <c r="T19" s="42">
        <v>13160</v>
      </c>
      <c r="U19" s="42">
        <v>20776</v>
      </c>
      <c r="V19" s="42">
        <v>1533.6776</v>
      </c>
      <c r="W19" s="42">
        <v>2756.5605</v>
      </c>
      <c r="X19" s="42">
        <v>420.2749</v>
      </c>
      <c r="Y19" s="42">
        <v>813.47090000000003</v>
      </c>
    </row>
    <row r="20" spans="1:25" ht="15.75" customHeight="1" x14ac:dyDescent="0.15">
      <c r="A20" s="10" t="s">
        <v>50</v>
      </c>
      <c r="B20" s="42">
        <v>87592</v>
      </c>
      <c r="C20" s="42">
        <v>19129.055899999999</v>
      </c>
      <c r="D20" s="42">
        <v>95653.614399999904</v>
      </c>
      <c r="E20" s="42">
        <v>17357.457399999999</v>
      </c>
      <c r="F20" s="42">
        <v>17990</v>
      </c>
      <c r="G20" s="42">
        <v>9382.6820000000007</v>
      </c>
      <c r="H20" s="42">
        <v>8870.4526999999998</v>
      </c>
      <c r="I20" s="42">
        <v>5438.3166000000001</v>
      </c>
      <c r="J20" s="42">
        <v>1509</v>
      </c>
      <c r="K20" s="42">
        <v>1725</v>
      </c>
      <c r="L20" s="42">
        <v>1002.341</v>
      </c>
      <c r="M20" s="42">
        <v>1164.972</v>
      </c>
      <c r="N20" s="42">
        <v>283.93009999999998</v>
      </c>
      <c r="O20" s="42">
        <v>322.00810000000001</v>
      </c>
      <c r="P20" s="42">
        <v>8946</v>
      </c>
      <c r="Q20" s="42">
        <v>766.09469999999999</v>
      </c>
      <c r="R20" s="42">
        <v>12301.740100000001</v>
      </c>
      <c r="S20" s="42">
        <v>959.56309999999996</v>
      </c>
      <c r="T20" s="42">
        <v>1782</v>
      </c>
      <c r="U20" s="42">
        <v>2505</v>
      </c>
      <c r="V20" s="42">
        <v>271.78460000000001</v>
      </c>
      <c r="W20" s="42">
        <v>445.41800000000001</v>
      </c>
      <c r="X20" s="42">
        <v>104.1023</v>
      </c>
      <c r="Y20" s="42">
        <v>183.4143</v>
      </c>
    </row>
    <row r="21" spans="1:25" ht="15.75" customHeight="1" x14ac:dyDescent="0.15">
      <c r="A21" s="10" t="s">
        <v>51</v>
      </c>
      <c r="B21" s="42">
        <v>129634</v>
      </c>
      <c r="C21" s="42">
        <v>42150.341600000102</v>
      </c>
      <c r="D21" s="42">
        <v>140928.29199999999</v>
      </c>
      <c r="E21" s="42">
        <v>6149.8424999999897</v>
      </c>
      <c r="F21" s="42">
        <v>33227</v>
      </c>
      <c r="G21" s="42">
        <v>26083.4323</v>
      </c>
      <c r="H21" s="42">
        <v>18592.291399999998</v>
      </c>
      <c r="I21" s="42">
        <v>2227.0118000000002</v>
      </c>
      <c r="J21" s="42">
        <v>2092</v>
      </c>
      <c r="K21" s="42">
        <v>2372</v>
      </c>
      <c r="L21" s="42">
        <v>1229.1024</v>
      </c>
      <c r="M21" s="42">
        <v>1427.6990000000001</v>
      </c>
      <c r="N21" s="42">
        <v>170.78370000000001</v>
      </c>
      <c r="O21" s="42">
        <v>199.14</v>
      </c>
      <c r="P21" s="42">
        <v>10748</v>
      </c>
      <c r="Q21" s="42">
        <v>2194.7833999999998</v>
      </c>
      <c r="R21" s="42">
        <v>15786.9782</v>
      </c>
      <c r="S21" s="42">
        <v>492.48610000000002</v>
      </c>
      <c r="T21" s="42">
        <v>1590</v>
      </c>
      <c r="U21" s="42">
        <v>2686</v>
      </c>
      <c r="V21" s="42">
        <v>243.38890000000001</v>
      </c>
      <c r="W21" s="42">
        <v>445.46969999999999</v>
      </c>
      <c r="X21" s="42">
        <v>39.449599999999997</v>
      </c>
      <c r="Y21" s="42">
        <v>73.926400000000001</v>
      </c>
    </row>
    <row r="22" spans="1:25" ht="15.75" customHeight="1" x14ac:dyDescent="0.15">
      <c r="A22" s="10" t="s">
        <v>52</v>
      </c>
      <c r="B22" s="42">
        <v>149921</v>
      </c>
      <c r="C22" s="42">
        <v>152611.9277</v>
      </c>
      <c r="D22" s="42">
        <v>71179.960399999996</v>
      </c>
      <c r="E22" s="42">
        <v>6678.9636</v>
      </c>
      <c r="F22" s="42">
        <v>100155</v>
      </c>
      <c r="G22" s="42">
        <v>121125.6439</v>
      </c>
      <c r="H22" s="42">
        <v>24879.082699999999</v>
      </c>
      <c r="I22" s="42">
        <v>3568.0717</v>
      </c>
      <c r="J22" s="42">
        <v>6864</v>
      </c>
      <c r="K22" s="42">
        <v>7994</v>
      </c>
      <c r="L22" s="42">
        <v>6153.8957</v>
      </c>
      <c r="M22" s="42">
        <v>7167.8507</v>
      </c>
      <c r="N22" s="42">
        <v>231.11920000000001</v>
      </c>
      <c r="O22" s="42">
        <v>258.53840000000002</v>
      </c>
      <c r="P22" s="42">
        <v>41486</v>
      </c>
      <c r="Q22" s="42">
        <v>46264.852400000003</v>
      </c>
      <c r="R22" s="42">
        <v>19309.529900000001</v>
      </c>
      <c r="S22" s="42">
        <v>1445.8489</v>
      </c>
      <c r="T22" s="42">
        <v>3225</v>
      </c>
      <c r="U22" s="42">
        <v>4389</v>
      </c>
      <c r="V22" s="42">
        <v>1493.5359000000001</v>
      </c>
      <c r="W22" s="42">
        <v>2086.7395000000001</v>
      </c>
      <c r="X22" s="42">
        <v>122.90940000000001</v>
      </c>
      <c r="Y22" s="42">
        <v>177.1567</v>
      </c>
    </row>
    <row r="23" spans="1:25" ht="15.75" customHeight="1" x14ac:dyDescent="0.15">
      <c r="A23" s="10" t="s">
        <v>53</v>
      </c>
      <c r="B23" s="42">
        <v>371837</v>
      </c>
      <c r="C23" s="42">
        <v>72454.418200000597</v>
      </c>
      <c r="D23" s="42">
        <v>433391.2403</v>
      </c>
      <c r="E23" s="42">
        <v>77651.914800001003</v>
      </c>
      <c r="F23" s="42">
        <v>129825</v>
      </c>
      <c r="G23" s="42">
        <v>53322.563800000098</v>
      </c>
      <c r="H23" s="42">
        <v>99515.590100000103</v>
      </c>
      <c r="I23" s="42">
        <v>46944.727200000001</v>
      </c>
      <c r="J23" s="42">
        <v>5696</v>
      </c>
      <c r="K23" s="42">
        <v>6857</v>
      </c>
      <c r="L23" s="42">
        <v>3297.7597999999998</v>
      </c>
      <c r="M23" s="42">
        <v>4170.9728999999998</v>
      </c>
      <c r="N23" s="42">
        <v>1790.1294</v>
      </c>
      <c r="O23" s="42">
        <v>2127.0295000000001</v>
      </c>
      <c r="P23" s="42">
        <v>35321</v>
      </c>
      <c r="Q23" s="42">
        <v>2341.3807999999999</v>
      </c>
      <c r="R23" s="42">
        <v>55793.241499999996</v>
      </c>
      <c r="S23" s="42">
        <v>3273.8002000000001</v>
      </c>
      <c r="T23" s="42">
        <v>8322</v>
      </c>
      <c r="U23" s="42">
        <v>13268</v>
      </c>
      <c r="V23" s="42">
        <v>972.29920000000004</v>
      </c>
      <c r="W23" s="42">
        <v>1737.2722000000001</v>
      </c>
      <c r="X23" s="42">
        <v>243.79300000000001</v>
      </c>
      <c r="Y23" s="42">
        <v>455.52499999999998</v>
      </c>
    </row>
    <row r="24" spans="1:25" ht="15.75" customHeight="1" x14ac:dyDescent="0.15">
      <c r="A24" s="10" t="s">
        <v>54</v>
      </c>
      <c r="B24" s="42">
        <v>361097</v>
      </c>
      <c r="C24" s="42">
        <v>278126.9596</v>
      </c>
      <c r="D24" s="42">
        <v>230524.63990000001</v>
      </c>
      <c r="E24" s="42">
        <v>47802.953800000403</v>
      </c>
      <c r="F24" s="42">
        <v>220626</v>
      </c>
      <c r="G24" s="42">
        <v>238630.80230000001</v>
      </c>
      <c r="H24" s="42">
        <v>71925.513300000093</v>
      </c>
      <c r="I24" s="42">
        <v>31473.070900000101</v>
      </c>
      <c r="J24" s="42">
        <v>11969</v>
      </c>
      <c r="K24" s="42">
        <v>15206</v>
      </c>
      <c r="L24" s="42">
        <v>9527.7924999999996</v>
      </c>
      <c r="M24" s="42">
        <v>12211.5672</v>
      </c>
      <c r="N24" s="42">
        <v>1114.0123000000001</v>
      </c>
      <c r="O24" s="42">
        <v>1314.3514</v>
      </c>
      <c r="P24" s="42">
        <v>21067</v>
      </c>
      <c r="Q24" s="42">
        <v>5530.9260000000004</v>
      </c>
      <c r="R24" s="42">
        <v>27361.301500000001</v>
      </c>
      <c r="S24" s="42">
        <v>2441.0427</v>
      </c>
      <c r="T24" s="42">
        <v>4246</v>
      </c>
      <c r="U24" s="42">
        <v>6796</v>
      </c>
      <c r="V24" s="42">
        <v>1068.3915</v>
      </c>
      <c r="W24" s="42">
        <v>1899.5101</v>
      </c>
      <c r="X24" s="42">
        <v>218.91909999999999</v>
      </c>
      <c r="Y24" s="42">
        <v>381.41149999999999</v>
      </c>
    </row>
    <row r="25" spans="1:25" ht="15.75" customHeight="1" x14ac:dyDescent="0.15">
      <c r="A25" s="10" t="s">
        <v>55</v>
      </c>
      <c r="B25" s="42">
        <v>49815</v>
      </c>
      <c r="C25" s="42">
        <v>4744.0706</v>
      </c>
      <c r="D25" s="42">
        <v>81438.127999999997</v>
      </c>
      <c r="E25" s="42">
        <v>1833.3384000000001</v>
      </c>
      <c r="F25" s="42">
        <v>12092</v>
      </c>
      <c r="G25" s="42">
        <v>2347.9771000000001</v>
      </c>
      <c r="H25" s="42">
        <v>15735.7022</v>
      </c>
      <c r="I25" s="42">
        <v>850.928</v>
      </c>
      <c r="J25" s="42">
        <v>334</v>
      </c>
      <c r="K25" s="42">
        <v>450</v>
      </c>
      <c r="L25" s="42">
        <v>52.956000000000003</v>
      </c>
      <c r="M25" s="42">
        <v>133.06720000000001</v>
      </c>
      <c r="N25" s="42">
        <v>18.0686</v>
      </c>
      <c r="O25" s="42">
        <v>28.8748</v>
      </c>
      <c r="P25" s="42">
        <v>11980</v>
      </c>
      <c r="Q25" s="42">
        <v>304.69670000000002</v>
      </c>
      <c r="R25" s="42">
        <v>21279.4853</v>
      </c>
      <c r="S25" s="42">
        <v>247.3759</v>
      </c>
      <c r="T25" s="42">
        <v>668</v>
      </c>
      <c r="U25" s="42">
        <v>1197</v>
      </c>
      <c r="V25" s="42">
        <v>26.7454</v>
      </c>
      <c r="W25" s="42">
        <v>64.483099999999993</v>
      </c>
      <c r="X25" s="42">
        <v>6.6866000000000003</v>
      </c>
      <c r="Y25" s="42">
        <v>12.6416</v>
      </c>
    </row>
    <row r="26" spans="1:25" ht="15.75" customHeight="1" x14ac:dyDescent="0.15">
      <c r="A26" s="10" t="s">
        <v>56</v>
      </c>
      <c r="B26" s="42">
        <v>264588</v>
      </c>
      <c r="C26" s="42">
        <v>164347.42400000099</v>
      </c>
      <c r="D26" s="42">
        <v>205859.50039999999</v>
      </c>
      <c r="E26" s="42">
        <v>20510.355500000001</v>
      </c>
      <c r="F26" s="42">
        <v>144532</v>
      </c>
      <c r="G26" s="42">
        <v>144254.24679999999</v>
      </c>
      <c r="H26" s="42">
        <v>67917.796499999997</v>
      </c>
      <c r="I26" s="42">
        <v>11364.0617</v>
      </c>
      <c r="J26" s="42">
        <v>5680</v>
      </c>
      <c r="K26" s="42">
        <v>6527</v>
      </c>
      <c r="L26" s="42">
        <v>3908.3375999999998</v>
      </c>
      <c r="M26" s="42">
        <v>4534.9462000000003</v>
      </c>
      <c r="N26" s="42">
        <v>391.1635</v>
      </c>
      <c r="O26" s="42">
        <v>433.22190000000001</v>
      </c>
      <c r="P26" s="42">
        <v>114277</v>
      </c>
      <c r="Q26" s="42">
        <v>18363.103899999998</v>
      </c>
      <c r="R26" s="42">
        <v>170277.89480000001</v>
      </c>
      <c r="S26" s="42">
        <v>8112.4773999999998</v>
      </c>
      <c r="T26" s="42">
        <v>22294</v>
      </c>
      <c r="U26" s="42">
        <v>34274</v>
      </c>
      <c r="V26" s="42">
        <v>2733.2687999999998</v>
      </c>
      <c r="W26" s="42">
        <v>4689.5668999999998</v>
      </c>
      <c r="X26" s="42">
        <v>685.86599999999999</v>
      </c>
      <c r="Y26" s="42">
        <v>1209.3258000000001</v>
      </c>
    </row>
    <row r="27" spans="1:25" ht="15.75" customHeight="1" x14ac:dyDescent="0.15">
      <c r="A27" s="10" t="s">
        <v>57</v>
      </c>
      <c r="B27" s="42">
        <v>77632</v>
      </c>
      <c r="C27" s="42">
        <v>37817.787100000001</v>
      </c>
      <c r="D27" s="42">
        <v>99700.637800000099</v>
      </c>
      <c r="E27" s="42">
        <v>10188.411400000001</v>
      </c>
      <c r="F27" s="42">
        <v>36722</v>
      </c>
      <c r="G27" s="42">
        <v>32279.9755</v>
      </c>
      <c r="H27" s="42">
        <v>39149.595399999998</v>
      </c>
      <c r="I27" s="42">
        <v>6936.8245000000097</v>
      </c>
      <c r="J27" s="42">
        <v>1428</v>
      </c>
      <c r="K27" s="42">
        <v>3129</v>
      </c>
      <c r="L27" s="42">
        <v>780.61630000000002</v>
      </c>
      <c r="M27" s="42">
        <v>2296.1826000000001</v>
      </c>
      <c r="N27" s="42">
        <v>153.60300000000001</v>
      </c>
      <c r="O27" s="42">
        <v>206.52449999999999</v>
      </c>
      <c r="P27" s="42">
        <v>114668</v>
      </c>
      <c r="Q27" s="42">
        <v>9845.6432000000095</v>
      </c>
      <c r="R27" s="42">
        <v>199863.31299999901</v>
      </c>
      <c r="S27" s="42">
        <v>6189.1550999999899</v>
      </c>
      <c r="T27" s="42">
        <v>30068</v>
      </c>
      <c r="U27" s="42">
        <v>49223</v>
      </c>
      <c r="V27" s="42">
        <v>2075.5070000000001</v>
      </c>
      <c r="W27" s="42">
        <v>5211.3657999999996</v>
      </c>
      <c r="X27" s="42">
        <v>605.8143</v>
      </c>
      <c r="Y27" s="42">
        <v>1180.5143</v>
      </c>
    </row>
    <row r="28" spans="1:25" ht="15.75" customHeight="1" x14ac:dyDescent="0.15">
      <c r="A28" s="10" t="s">
        <v>58</v>
      </c>
      <c r="B28" s="42">
        <v>68143</v>
      </c>
      <c r="C28" s="42">
        <v>70679.167800000097</v>
      </c>
      <c r="D28" s="42">
        <v>60750.843500000003</v>
      </c>
      <c r="E28" s="42">
        <v>5907.299</v>
      </c>
      <c r="F28" s="42">
        <v>43152</v>
      </c>
      <c r="G28" s="42">
        <v>60267.563499999997</v>
      </c>
      <c r="H28" s="42">
        <v>28479.043799999999</v>
      </c>
      <c r="I28" s="42">
        <v>3770.5297999999998</v>
      </c>
      <c r="J28" s="42">
        <v>2101</v>
      </c>
      <c r="K28" s="42">
        <v>3211</v>
      </c>
      <c r="L28" s="42">
        <v>1485.7467999999999</v>
      </c>
      <c r="M28" s="42">
        <v>2399.6718000000001</v>
      </c>
      <c r="N28" s="42">
        <v>148.78059999999999</v>
      </c>
      <c r="O28" s="42">
        <v>183.23670000000001</v>
      </c>
      <c r="P28" s="42">
        <v>60719</v>
      </c>
      <c r="Q28" s="42">
        <v>9915.0190000000002</v>
      </c>
      <c r="R28" s="42">
        <v>91106.918099999893</v>
      </c>
      <c r="S28" s="42">
        <v>3802.9760000000001</v>
      </c>
      <c r="T28" s="42">
        <v>16493</v>
      </c>
      <c r="U28" s="42">
        <v>23520</v>
      </c>
      <c r="V28" s="42">
        <v>1775.8761</v>
      </c>
      <c r="W28" s="42">
        <v>3398.5774999999999</v>
      </c>
      <c r="X28" s="42">
        <v>453.64420000000001</v>
      </c>
      <c r="Y28" s="42">
        <v>835.34500000000003</v>
      </c>
    </row>
    <row r="29" spans="1:25" ht="15.75" customHeight="1" x14ac:dyDescent="0.15">
      <c r="A29" s="10" t="s">
        <v>59</v>
      </c>
      <c r="B29" s="42">
        <v>79204</v>
      </c>
      <c r="C29" s="42">
        <v>130431.0891</v>
      </c>
      <c r="D29" s="42">
        <v>41624.518600000003</v>
      </c>
      <c r="E29" s="42">
        <v>973.82949999999198</v>
      </c>
      <c r="F29" s="42">
        <v>46948</v>
      </c>
      <c r="G29" s="42">
        <v>87678.871199999994</v>
      </c>
      <c r="H29" s="42">
        <v>15613.872499999999</v>
      </c>
      <c r="I29" s="42">
        <v>447.4282</v>
      </c>
      <c r="J29" s="42">
        <v>2426</v>
      </c>
      <c r="K29" s="42">
        <v>3687</v>
      </c>
      <c r="L29" s="42">
        <v>1956.8747000000001</v>
      </c>
      <c r="M29" s="42">
        <v>3061.9594000000002</v>
      </c>
      <c r="N29" s="42">
        <v>29.345600000000001</v>
      </c>
      <c r="O29" s="42">
        <v>35.1751</v>
      </c>
      <c r="P29" s="42">
        <v>13806</v>
      </c>
      <c r="Q29" s="42">
        <v>9910.6610999999994</v>
      </c>
      <c r="R29" s="42">
        <v>13457.6216</v>
      </c>
      <c r="S29" s="42">
        <v>330.68009999999998</v>
      </c>
      <c r="T29" s="42">
        <v>1282</v>
      </c>
      <c r="U29" s="42">
        <v>1982</v>
      </c>
      <c r="V29" s="42">
        <v>387.62419999999997</v>
      </c>
      <c r="W29" s="42">
        <v>737.04870000000005</v>
      </c>
      <c r="X29" s="42">
        <v>20.648599999999998</v>
      </c>
      <c r="Y29" s="42">
        <v>33.698300000000003</v>
      </c>
    </row>
    <row r="30" spans="1:25" ht="15.75" customHeight="1" x14ac:dyDescent="0.15">
      <c r="A30" s="10" t="s">
        <v>60</v>
      </c>
      <c r="B30" s="42">
        <v>12333</v>
      </c>
      <c r="C30" s="42">
        <v>539.83609999999999</v>
      </c>
      <c r="D30" s="42">
        <v>18845.658299999999</v>
      </c>
      <c r="E30" s="42">
        <v>1124.2882999999999</v>
      </c>
      <c r="F30" s="42">
        <v>6042</v>
      </c>
      <c r="G30" s="42">
        <v>320.363</v>
      </c>
      <c r="H30" s="42">
        <v>8388.7759999999998</v>
      </c>
      <c r="I30" s="42">
        <v>712.322</v>
      </c>
      <c r="J30" s="42">
        <v>299</v>
      </c>
      <c r="K30" s="42">
        <v>377</v>
      </c>
      <c r="L30" s="42">
        <v>52.112499999999997</v>
      </c>
      <c r="M30" s="42">
        <v>90.666799999999995</v>
      </c>
      <c r="N30" s="42">
        <v>31.728999999999999</v>
      </c>
      <c r="O30" s="42">
        <v>49.3279</v>
      </c>
      <c r="P30" s="42">
        <v>23883</v>
      </c>
      <c r="Q30" s="42">
        <v>361.2715</v>
      </c>
      <c r="R30" s="42">
        <v>44291.616699999999</v>
      </c>
      <c r="S30" s="42">
        <v>1347.9412</v>
      </c>
      <c r="T30" s="42">
        <v>3325</v>
      </c>
      <c r="U30" s="42">
        <v>6465</v>
      </c>
      <c r="V30" s="42">
        <v>130.50120000000001</v>
      </c>
      <c r="W30" s="42">
        <v>321.16390000000001</v>
      </c>
      <c r="X30" s="42">
        <v>78.437799999999996</v>
      </c>
      <c r="Y30" s="42">
        <v>180.24359999999999</v>
      </c>
    </row>
    <row r="31" spans="1:25" ht="15.75" customHeight="1" x14ac:dyDescent="0.15">
      <c r="A31" s="10" t="s">
        <v>61</v>
      </c>
      <c r="B31" s="42">
        <v>409328</v>
      </c>
      <c r="C31" s="42">
        <v>305059.00339999999</v>
      </c>
      <c r="D31" s="42">
        <v>262852.06149999902</v>
      </c>
      <c r="E31" s="42">
        <v>48714.7444000002</v>
      </c>
      <c r="F31" s="42">
        <v>216612</v>
      </c>
      <c r="G31" s="42">
        <v>227760.64379999999</v>
      </c>
      <c r="H31" s="42">
        <v>72894.069699999993</v>
      </c>
      <c r="I31" s="42">
        <v>26639.135400000101</v>
      </c>
      <c r="J31" s="42">
        <v>20104</v>
      </c>
      <c r="K31" s="42">
        <v>25150</v>
      </c>
      <c r="L31" s="42">
        <v>16292.9928</v>
      </c>
      <c r="M31" s="42">
        <v>20527.228200000001</v>
      </c>
      <c r="N31" s="42">
        <v>2031.3621000000001</v>
      </c>
      <c r="O31" s="42">
        <v>2352.4050000000002</v>
      </c>
      <c r="P31" s="42">
        <v>64766</v>
      </c>
      <c r="Q31" s="42">
        <v>16709.5507</v>
      </c>
      <c r="R31" s="42">
        <v>85899.032599999904</v>
      </c>
      <c r="S31" s="42">
        <v>7119.2828</v>
      </c>
      <c r="T31" s="42">
        <v>13866</v>
      </c>
      <c r="U31" s="42">
        <v>22241</v>
      </c>
      <c r="V31" s="42">
        <v>3342.0001000000002</v>
      </c>
      <c r="W31" s="42">
        <v>5933.2910000000002</v>
      </c>
      <c r="X31" s="42">
        <v>849.79669999999999</v>
      </c>
      <c r="Y31" s="42">
        <v>1380.5328</v>
      </c>
    </row>
    <row r="32" spans="1:25" ht="15.75" customHeight="1" x14ac:dyDescent="0.15">
      <c r="A32" s="10" t="s">
        <v>62</v>
      </c>
      <c r="B32" s="42">
        <v>3581</v>
      </c>
      <c r="C32" s="42">
        <v>416.85700000000003</v>
      </c>
      <c r="D32" s="42">
        <v>3886.3670999999999</v>
      </c>
      <c r="E32" s="42">
        <v>148.6798</v>
      </c>
      <c r="F32" s="42">
        <v>463</v>
      </c>
      <c r="G32" s="42">
        <v>221.09299999999999</v>
      </c>
      <c r="H32" s="42">
        <v>359.41379999999998</v>
      </c>
      <c r="I32" s="42">
        <v>21.137699999999999</v>
      </c>
      <c r="J32" s="42">
        <v>42</v>
      </c>
      <c r="K32" s="42">
        <v>58</v>
      </c>
      <c r="L32" s="42">
        <v>12.844099999999999</v>
      </c>
      <c r="M32" s="42">
        <v>22.102499999999999</v>
      </c>
      <c r="N32" s="42">
        <v>2.7766000000000002</v>
      </c>
      <c r="O32" s="42">
        <v>2.9811000000000001</v>
      </c>
      <c r="P32" s="42">
        <v>7109</v>
      </c>
      <c r="Q32" s="42">
        <v>235.02539999999999</v>
      </c>
      <c r="R32" s="42">
        <v>11121.906199999999</v>
      </c>
      <c r="S32" s="42">
        <v>184.47579999999999</v>
      </c>
      <c r="T32" s="42">
        <v>2367</v>
      </c>
      <c r="U32" s="42">
        <v>3282</v>
      </c>
      <c r="V32" s="42">
        <v>75.868200000000002</v>
      </c>
      <c r="W32" s="42">
        <v>154.71709999999999</v>
      </c>
      <c r="X32" s="42">
        <v>23.1051</v>
      </c>
      <c r="Y32" s="42">
        <v>47.215600000000002</v>
      </c>
    </row>
    <row r="33" spans="1:25" ht="15.75" customHeight="1" x14ac:dyDescent="0.15">
      <c r="A33" s="10" t="s">
        <v>63</v>
      </c>
      <c r="B33" s="42">
        <v>49481</v>
      </c>
      <c r="C33" s="42">
        <v>12203.839</v>
      </c>
      <c r="D33" s="42">
        <v>65755.471799999999</v>
      </c>
      <c r="E33" s="42">
        <v>12552.513499999999</v>
      </c>
      <c r="F33" s="42">
        <v>9431</v>
      </c>
      <c r="G33" s="42">
        <v>7470.3323</v>
      </c>
      <c r="H33" s="42">
        <v>6419.5631000000003</v>
      </c>
      <c r="I33" s="42">
        <v>4042.4967999999999</v>
      </c>
      <c r="J33" s="42">
        <v>403</v>
      </c>
      <c r="K33" s="42">
        <v>615</v>
      </c>
      <c r="L33" s="42">
        <v>266.16820000000001</v>
      </c>
      <c r="M33" s="42">
        <v>442.02550000000002</v>
      </c>
      <c r="N33" s="42">
        <v>153.4924</v>
      </c>
      <c r="O33" s="42">
        <v>182.34229999999999</v>
      </c>
      <c r="P33" s="42">
        <v>5158</v>
      </c>
      <c r="Q33" s="42">
        <v>349.32080000000002</v>
      </c>
      <c r="R33" s="42">
        <v>8271.5329999999994</v>
      </c>
      <c r="S33" s="42">
        <v>578.03279999999995</v>
      </c>
      <c r="T33" s="42">
        <v>1456</v>
      </c>
      <c r="U33" s="42">
        <v>2213</v>
      </c>
      <c r="V33" s="42">
        <v>131.93129999999999</v>
      </c>
      <c r="W33" s="42">
        <v>267.24090000000001</v>
      </c>
      <c r="X33" s="42">
        <v>57.664499999999997</v>
      </c>
      <c r="Y33" s="42">
        <v>113.0508</v>
      </c>
    </row>
    <row r="34" spans="1:25" ht="15.75" customHeight="1" x14ac:dyDescent="0.15">
      <c r="A34" s="10" t="s">
        <v>64</v>
      </c>
      <c r="B34" s="42">
        <v>34210</v>
      </c>
      <c r="C34" s="42">
        <v>1621.3439000000001</v>
      </c>
      <c r="D34" s="42">
        <v>54885.119200000001</v>
      </c>
      <c r="E34" s="42">
        <v>2287.0823</v>
      </c>
      <c r="F34" s="42">
        <v>3220</v>
      </c>
      <c r="G34" s="42">
        <v>469.18599999999998</v>
      </c>
      <c r="H34" s="42">
        <v>3340.3611999999998</v>
      </c>
      <c r="I34" s="42">
        <v>712.78189999999995</v>
      </c>
      <c r="J34" s="42">
        <v>181</v>
      </c>
      <c r="K34" s="42">
        <v>222</v>
      </c>
      <c r="L34" s="42">
        <v>48.206200000000003</v>
      </c>
      <c r="M34" s="42">
        <v>75.866100000000003</v>
      </c>
      <c r="N34" s="42">
        <v>31.295100000000001</v>
      </c>
      <c r="O34" s="42">
        <v>42.241100000000003</v>
      </c>
      <c r="P34" s="42">
        <v>8413</v>
      </c>
      <c r="Q34" s="42">
        <v>238.7064</v>
      </c>
      <c r="R34" s="42">
        <v>14266.1252</v>
      </c>
      <c r="S34" s="42">
        <v>360.88209999999998</v>
      </c>
      <c r="T34" s="42">
        <v>1472</v>
      </c>
      <c r="U34" s="42">
        <v>2382</v>
      </c>
      <c r="V34" s="42">
        <v>86.840599999999995</v>
      </c>
      <c r="W34" s="42">
        <v>223.48949999999999</v>
      </c>
      <c r="X34" s="42">
        <v>30.698899999999998</v>
      </c>
      <c r="Y34" s="42">
        <v>71.389799999999994</v>
      </c>
    </row>
    <row r="35" spans="1:25" ht="15.75" customHeight="1" x14ac:dyDescent="0.15">
      <c r="A35" s="10" t="s">
        <v>65</v>
      </c>
      <c r="B35" s="42">
        <v>319894</v>
      </c>
      <c r="C35" s="42">
        <v>133472.942600001</v>
      </c>
      <c r="D35" s="42">
        <v>216820.18229999999</v>
      </c>
      <c r="E35" s="42">
        <v>118234.288500001</v>
      </c>
      <c r="F35" s="42">
        <v>183115</v>
      </c>
      <c r="G35" s="42">
        <v>116139.819</v>
      </c>
      <c r="H35" s="42">
        <v>70113.927500000005</v>
      </c>
      <c r="I35" s="42">
        <v>81265.433500000203</v>
      </c>
      <c r="J35" s="42">
        <v>6654</v>
      </c>
      <c r="K35" s="42">
        <v>8377</v>
      </c>
      <c r="L35" s="42">
        <v>4734.8158999999996</v>
      </c>
      <c r="M35" s="42">
        <v>6148.7111999999997</v>
      </c>
      <c r="N35" s="42">
        <v>1773.2864</v>
      </c>
      <c r="O35" s="42">
        <v>2103.1907000000001</v>
      </c>
      <c r="P35" s="42">
        <v>170828</v>
      </c>
      <c r="Q35" s="42">
        <v>36714.670800000102</v>
      </c>
      <c r="R35" s="42">
        <v>197318.62460000001</v>
      </c>
      <c r="S35" s="42">
        <v>41617.377699999997</v>
      </c>
      <c r="T35" s="42">
        <v>25747</v>
      </c>
      <c r="U35" s="42">
        <v>36254</v>
      </c>
      <c r="V35" s="42">
        <v>6136.6358</v>
      </c>
      <c r="W35" s="42">
        <v>9550.0936000000002</v>
      </c>
      <c r="X35" s="42">
        <v>2095.2021</v>
      </c>
      <c r="Y35" s="42">
        <v>3093.5097999999998</v>
      </c>
    </row>
    <row r="36" spans="1:25" ht="15.75" customHeight="1" x14ac:dyDescent="0.15">
      <c r="A36" s="10" t="s">
        <v>66</v>
      </c>
      <c r="B36" s="42">
        <v>85638</v>
      </c>
      <c r="C36" s="42">
        <v>5460.8235999999997</v>
      </c>
      <c r="D36" s="42">
        <v>55023.951699999998</v>
      </c>
      <c r="E36" s="42">
        <v>63724.473899999997</v>
      </c>
      <c r="F36" s="42">
        <v>35828</v>
      </c>
      <c r="G36" s="42">
        <v>2691.2685000000001</v>
      </c>
      <c r="H36" s="42">
        <v>16730.4067</v>
      </c>
      <c r="I36" s="42">
        <v>26574.991000000002</v>
      </c>
      <c r="J36" s="42">
        <v>3849</v>
      </c>
      <c r="K36" s="42">
        <v>4378</v>
      </c>
      <c r="L36" s="42">
        <v>2753.1251999999999</v>
      </c>
      <c r="M36" s="42">
        <v>3187.0639999999999</v>
      </c>
      <c r="N36" s="42">
        <v>2515.3364999999999</v>
      </c>
      <c r="O36" s="42">
        <v>2909.1986999999999</v>
      </c>
      <c r="P36" s="42">
        <v>12440</v>
      </c>
      <c r="Q36" s="42">
        <v>618.40940000000001</v>
      </c>
      <c r="R36" s="42">
        <v>13394.8851</v>
      </c>
      <c r="S36" s="42">
        <v>7559.9124000000002</v>
      </c>
      <c r="T36" s="42">
        <v>1752</v>
      </c>
      <c r="U36" s="42">
        <v>2735</v>
      </c>
      <c r="V36" s="42">
        <v>709.46960000000001</v>
      </c>
      <c r="W36" s="42">
        <v>1211.6130000000001</v>
      </c>
      <c r="X36" s="42">
        <v>594.50220000000002</v>
      </c>
      <c r="Y36" s="42">
        <v>1029.913</v>
      </c>
    </row>
    <row r="37" spans="1:25" ht="15.75" customHeight="1" x14ac:dyDescent="0.15">
      <c r="A37" s="10" t="s">
        <v>67</v>
      </c>
      <c r="B37" s="42">
        <v>121084</v>
      </c>
      <c r="C37" s="42">
        <v>37881.845200000003</v>
      </c>
      <c r="D37" s="42">
        <v>102336.67660000001</v>
      </c>
      <c r="E37" s="42">
        <v>72453.537500000093</v>
      </c>
      <c r="F37" s="42">
        <v>60000</v>
      </c>
      <c r="G37" s="42">
        <v>27517.541300000001</v>
      </c>
      <c r="H37" s="42">
        <v>34319.5942</v>
      </c>
      <c r="I37" s="42">
        <v>45481.9303</v>
      </c>
      <c r="J37" s="42">
        <v>3185</v>
      </c>
      <c r="K37" s="42">
        <v>4976</v>
      </c>
      <c r="L37" s="42">
        <v>1904.9126000000001</v>
      </c>
      <c r="M37" s="42">
        <v>3256.9385000000002</v>
      </c>
      <c r="N37" s="42">
        <v>1154.9284</v>
      </c>
      <c r="O37" s="42">
        <v>1713.4248</v>
      </c>
      <c r="P37" s="42">
        <v>13494</v>
      </c>
      <c r="Q37" s="42">
        <v>1724.3565000000001</v>
      </c>
      <c r="R37" s="42">
        <v>17934.5442</v>
      </c>
      <c r="S37" s="42">
        <v>4460.4548000000004</v>
      </c>
      <c r="T37" s="42">
        <v>3022</v>
      </c>
      <c r="U37" s="42">
        <v>5388</v>
      </c>
      <c r="V37" s="42">
        <v>658.33420000000001</v>
      </c>
      <c r="W37" s="42">
        <v>1471.2145</v>
      </c>
      <c r="X37" s="42">
        <v>336.4563</v>
      </c>
      <c r="Y37" s="42">
        <v>699.6934</v>
      </c>
    </row>
    <row r="38" spans="1:25" ht="15.75" customHeight="1" x14ac:dyDescent="0.15">
      <c r="A38" s="10" t="s">
        <v>68</v>
      </c>
      <c r="B38" s="42">
        <v>1219031</v>
      </c>
      <c r="C38" s="42">
        <v>481879.20819998998</v>
      </c>
      <c r="D38" s="42">
        <v>786329.19420000003</v>
      </c>
      <c r="E38" s="42">
        <v>434394.611099993</v>
      </c>
      <c r="F38" s="42">
        <v>651252</v>
      </c>
      <c r="G38" s="42">
        <v>391680.04569999903</v>
      </c>
      <c r="H38" s="42">
        <v>230644.219500001</v>
      </c>
      <c r="I38" s="42">
        <v>245821.06570000399</v>
      </c>
      <c r="J38" s="42">
        <v>7306</v>
      </c>
      <c r="K38" s="42">
        <v>8055</v>
      </c>
      <c r="L38" s="42">
        <v>4570.8063000000002</v>
      </c>
      <c r="M38" s="42">
        <v>5155.2210999999998</v>
      </c>
      <c r="N38" s="42">
        <v>2035.0626</v>
      </c>
      <c r="O38" s="42">
        <v>2260.058</v>
      </c>
      <c r="P38" s="42">
        <v>136490</v>
      </c>
      <c r="Q38" s="42">
        <v>16846.671200000001</v>
      </c>
      <c r="R38" s="42">
        <v>191850.744799999</v>
      </c>
      <c r="S38" s="42">
        <v>26770.573799999998</v>
      </c>
      <c r="T38" s="42">
        <v>14136</v>
      </c>
      <c r="U38" s="42">
        <v>20692</v>
      </c>
      <c r="V38" s="42">
        <v>1810.1374000000001</v>
      </c>
      <c r="W38" s="42">
        <v>2959.1197000000002</v>
      </c>
      <c r="X38" s="42">
        <v>866.53300000000002</v>
      </c>
      <c r="Y38" s="42">
        <v>1432.1010000000001</v>
      </c>
    </row>
    <row r="39" spans="1:25" ht="15.75" customHeight="1" x14ac:dyDescent="0.15">
      <c r="A39" s="10" t="s">
        <v>69</v>
      </c>
      <c r="B39" s="42">
        <v>216646</v>
      </c>
      <c r="C39" s="42">
        <v>146992.892900001</v>
      </c>
      <c r="D39" s="42">
        <v>234966.3849</v>
      </c>
      <c r="E39" s="42">
        <v>16057.8449</v>
      </c>
      <c r="F39" s="42">
        <v>83282</v>
      </c>
      <c r="G39" s="42">
        <v>120287.0457</v>
      </c>
      <c r="H39" s="42">
        <v>54110.277900000001</v>
      </c>
      <c r="I39" s="42">
        <v>7503.4040999999997</v>
      </c>
      <c r="J39" s="42">
        <v>3708</v>
      </c>
      <c r="K39" s="42">
        <v>5696</v>
      </c>
      <c r="L39" s="42">
        <v>2624.6262000000002</v>
      </c>
      <c r="M39" s="42">
        <v>4329.5819000000001</v>
      </c>
      <c r="N39" s="42">
        <v>314.70859999999999</v>
      </c>
      <c r="O39" s="42">
        <v>399.2158</v>
      </c>
      <c r="P39" s="42">
        <v>56797</v>
      </c>
      <c r="Q39" s="42">
        <v>15303.4306</v>
      </c>
      <c r="R39" s="42">
        <v>91266.173800000004</v>
      </c>
      <c r="S39" s="42">
        <v>3764.1165000000001</v>
      </c>
      <c r="T39" s="42">
        <v>15514</v>
      </c>
      <c r="U39" s="42">
        <v>24295</v>
      </c>
      <c r="V39" s="42">
        <v>2112.2903000000001</v>
      </c>
      <c r="W39" s="42">
        <v>4416.4988000000003</v>
      </c>
      <c r="X39" s="42">
        <v>391.55099999999999</v>
      </c>
      <c r="Y39" s="42">
        <v>728.34559999999999</v>
      </c>
    </row>
    <row r="40" spans="1:25" ht="15.75" customHeight="1" x14ac:dyDescent="0.15">
      <c r="A40" s="10" t="s">
        <v>70</v>
      </c>
      <c r="B40" s="42">
        <v>63822</v>
      </c>
      <c r="C40" s="42">
        <v>21812.444899999999</v>
      </c>
      <c r="D40" s="42">
        <v>78424.498099999997</v>
      </c>
      <c r="E40" s="42">
        <v>11393.446599999999</v>
      </c>
      <c r="F40" s="42">
        <v>14556</v>
      </c>
      <c r="G40" s="42">
        <v>12591.895699999999</v>
      </c>
      <c r="H40" s="42">
        <v>10063.2335</v>
      </c>
      <c r="I40" s="42">
        <v>4813.9946</v>
      </c>
      <c r="J40" s="42">
        <v>1439</v>
      </c>
      <c r="K40" s="42">
        <v>2121</v>
      </c>
      <c r="L40" s="42">
        <v>928.73689999999999</v>
      </c>
      <c r="M40" s="42">
        <v>1455.7610999999999</v>
      </c>
      <c r="N40" s="42">
        <v>271.30309999999997</v>
      </c>
      <c r="O40" s="42">
        <v>332.50409999999999</v>
      </c>
      <c r="P40" s="42">
        <v>5341</v>
      </c>
      <c r="Q40" s="42">
        <v>867.67009999999902</v>
      </c>
      <c r="R40" s="42">
        <v>8199.7379000000001</v>
      </c>
      <c r="S40" s="42">
        <v>807.27769999999998</v>
      </c>
      <c r="T40" s="42">
        <v>859</v>
      </c>
      <c r="U40" s="42">
        <v>1454</v>
      </c>
      <c r="V40" s="42">
        <v>169.00530000000001</v>
      </c>
      <c r="W40" s="42">
        <v>365.45839999999998</v>
      </c>
      <c r="X40" s="42">
        <v>75.270399999999995</v>
      </c>
      <c r="Y40" s="42">
        <v>127.5059</v>
      </c>
    </row>
    <row r="41" spans="1:25" ht="15.75" customHeight="1" x14ac:dyDescent="0.15">
      <c r="A41" s="10" t="s">
        <v>71</v>
      </c>
      <c r="B41" s="42">
        <v>171816</v>
      </c>
      <c r="C41" s="42">
        <v>19764.109899999999</v>
      </c>
      <c r="D41" s="42">
        <v>269513.70260000002</v>
      </c>
      <c r="E41" s="42">
        <v>42158.778400000097</v>
      </c>
      <c r="F41" s="42">
        <v>56174</v>
      </c>
      <c r="G41" s="42">
        <v>11229.422699999999</v>
      </c>
      <c r="H41" s="42">
        <v>67749.146699999998</v>
      </c>
      <c r="I41" s="42">
        <v>22039.233100000001</v>
      </c>
      <c r="J41" s="42">
        <v>3235</v>
      </c>
      <c r="K41" s="42">
        <v>4249</v>
      </c>
      <c r="L41" s="42">
        <v>1338.0530000000001</v>
      </c>
      <c r="M41" s="42">
        <v>1999.7710999999999</v>
      </c>
      <c r="N41" s="42">
        <v>1067.7123999999999</v>
      </c>
      <c r="O41" s="42">
        <v>1406.4458999999999</v>
      </c>
      <c r="P41" s="42">
        <v>15552</v>
      </c>
      <c r="Q41" s="42">
        <v>563.66930000000002</v>
      </c>
      <c r="R41" s="42">
        <v>28875.641199999998</v>
      </c>
      <c r="S41" s="42">
        <v>2421.8197</v>
      </c>
      <c r="T41" s="42">
        <v>4174</v>
      </c>
      <c r="U41" s="42">
        <v>7671</v>
      </c>
      <c r="V41" s="42">
        <v>451.38420000000002</v>
      </c>
      <c r="W41" s="42">
        <v>1101.9742000000001</v>
      </c>
      <c r="X41" s="42">
        <v>246.16149999999999</v>
      </c>
      <c r="Y41" s="42">
        <v>527.53830000000005</v>
      </c>
    </row>
    <row r="42" spans="1:25" ht="15.75" customHeight="1" x14ac:dyDescent="0.15">
      <c r="A42" s="10" t="s">
        <v>72</v>
      </c>
      <c r="B42" s="42">
        <v>533513</v>
      </c>
      <c r="C42" s="42">
        <v>207065.10810000301</v>
      </c>
      <c r="D42" s="42">
        <v>551195.84770000097</v>
      </c>
      <c r="E42" s="42">
        <v>91552.341500001698</v>
      </c>
      <c r="F42" s="42">
        <v>232651</v>
      </c>
      <c r="G42" s="42">
        <v>174048.776000001</v>
      </c>
      <c r="H42" s="42">
        <v>135096.19680000001</v>
      </c>
      <c r="I42" s="42">
        <v>56513.514200000202</v>
      </c>
      <c r="J42" s="42">
        <v>8652</v>
      </c>
      <c r="K42" s="42">
        <v>10113</v>
      </c>
      <c r="L42" s="42">
        <v>5017.2129000000004</v>
      </c>
      <c r="M42" s="42">
        <v>6162.7397000000001</v>
      </c>
      <c r="N42" s="42">
        <v>2226.8355000000001</v>
      </c>
      <c r="O42" s="42">
        <v>2597.1176</v>
      </c>
      <c r="P42" s="42">
        <v>36739</v>
      </c>
      <c r="Q42" s="42">
        <v>4085.0853999999999</v>
      </c>
      <c r="R42" s="42">
        <v>59536.112300000001</v>
      </c>
      <c r="S42" s="42">
        <v>3370.2489</v>
      </c>
      <c r="T42" s="42">
        <v>8791</v>
      </c>
      <c r="U42" s="42">
        <v>13996</v>
      </c>
      <c r="V42" s="42">
        <v>1187.4953</v>
      </c>
      <c r="W42" s="42">
        <v>2190.8683000000001</v>
      </c>
      <c r="X42" s="42">
        <v>328.60410000000002</v>
      </c>
      <c r="Y42" s="42">
        <v>582.57690000000002</v>
      </c>
    </row>
    <row r="43" spans="1:25" ht="15.75" customHeight="1" x14ac:dyDescent="0.15">
      <c r="A43" s="10" t="s">
        <v>73</v>
      </c>
      <c r="B43" s="42">
        <v>58846</v>
      </c>
      <c r="C43" s="42">
        <v>9820.8335000000006</v>
      </c>
      <c r="D43" s="42">
        <v>65758.673599999995</v>
      </c>
      <c r="E43" s="42">
        <v>16560.207399999999</v>
      </c>
      <c r="F43" s="42">
        <v>23849</v>
      </c>
      <c r="G43" s="42">
        <v>7160.6292000000003</v>
      </c>
      <c r="H43" s="42">
        <v>17598.3554</v>
      </c>
      <c r="I43" s="42">
        <v>11688.545599999999</v>
      </c>
      <c r="J43" s="42">
        <v>1300</v>
      </c>
      <c r="K43" s="42">
        <v>1526</v>
      </c>
      <c r="L43" s="42">
        <v>443.31810000000002</v>
      </c>
      <c r="M43" s="42">
        <v>580.01610000000005</v>
      </c>
      <c r="N43" s="42">
        <v>253.5061</v>
      </c>
      <c r="O43" s="42">
        <v>310.84899999999999</v>
      </c>
      <c r="P43" s="42">
        <v>6665</v>
      </c>
      <c r="Q43" s="42">
        <v>548.26530000000002</v>
      </c>
      <c r="R43" s="42">
        <v>11557.1769</v>
      </c>
      <c r="S43" s="42">
        <v>805.48440000000005</v>
      </c>
      <c r="T43" s="42">
        <v>1317</v>
      </c>
      <c r="U43" s="42">
        <v>2340</v>
      </c>
      <c r="V43" s="42">
        <v>81.711299999999994</v>
      </c>
      <c r="W43" s="42">
        <v>196.85669999999999</v>
      </c>
      <c r="X43" s="42">
        <v>31.753900000000002</v>
      </c>
      <c r="Y43" s="42">
        <v>71.426400000000001</v>
      </c>
    </row>
    <row r="44" spans="1:25" ht="15.75" customHeight="1" x14ac:dyDescent="0.15">
      <c r="A44" s="10" t="s">
        <v>74</v>
      </c>
      <c r="B44" s="42">
        <v>166583</v>
      </c>
      <c r="C44" s="42">
        <v>208613.09039999999</v>
      </c>
      <c r="D44" s="42">
        <v>44842.585800000001</v>
      </c>
      <c r="E44" s="42">
        <v>5652.2455999999902</v>
      </c>
      <c r="F44" s="42">
        <v>114152</v>
      </c>
      <c r="G44" s="42">
        <v>146023.98190000001</v>
      </c>
      <c r="H44" s="42">
        <v>20808.726900000001</v>
      </c>
      <c r="I44" s="42">
        <v>3628.9094</v>
      </c>
      <c r="J44" s="42">
        <v>16865</v>
      </c>
      <c r="K44" s="42">
        <v>20505</v>
      </c>
      <c r="L44" s="42">
        <v>14530.7109</v>
      </c>
      <c r="M44" s="42">
        <v>17672.138299999999</v>
      </c>
      <c r="N44" s="42">
        <v>661.88750000000005</v>
      </c>
      <c r="O44" s="42">
        <v>729.36990000000003</v>
      </c>
      <c r="P44" s="42">
        <v>53105</v>
      </c>
      <c r="Q44" s="42">
        <v>3784.3285999999998</v>
      </c>
      <c r="R44" s="42">
        <v>71326.357899999901</v>
      </c>
      <c r="S44" s="42">
        <v>3623.2993000000001</v>
      </c>
      <c r="T44" s="42">
        <v>17544</v>
      </c>
      <c r="U44" s="42">
        <v>24281</v>
      </c>
      <c r="V44" s="42">
        <v>1233.4639</v>
      </c>
      <c r="W44" s="42">
        <v>2112.0403999999999</v>
      </c>
      <c r="X44" s="42">
        <v>595.74329999999998</v>
      </c>
      <c r="Y44" s="42">
        <v>1011.2448000000001</v>
      </c>
    </row>
    <row r="45" spans="1:25" ht="15.75" customHeight="1" x14ac:dyDescent="0.15">
      <c r="A45" s="10" t="s">
        <v>75</v>
      </c>
      <c r="B45" s="42">
        <v>16392</v>
      </c>
      <c r="C45" s="42">
        <v>936.23529999999903</v>
      </c>
      <c r="D45" s="42">
        <v>26769.078000000001</v>
      </c>
      <c r="E45" s="42">
        <v>756.98450000000003</v>
      </c>
      <c r="F45" s="42">
        <v>1111</v>
      </c>
      <c r="G45" s="42">
        <v>307.51850000000002</v>
      </c>
      <c r="H45" s="42">
        <v>1023.7386</v>
      </c>
      <c r="I45" s="42">
        <v>158.58609999999999</v>
      </c>
      <c r="J45" s="42">
        <v>143</v>
      </c>
      <c r="K45" s="42">
        <v>204</v>
      </c>
      <c r="L45" s="42">
        <v>42.516300000000001</v>
      </c>
      <c r="M45" s="42">
        <v>81.924099999999996</v>
      </c>
      <c r="N45" s="42">
        <v>12.61</v>
      </c>
      <c r="O45" s="42">
        <v>17.584499999999998</v>
      </c>
      <c r="P45" s="42">
        <v>2553</v>
      </c>
      <c r="Q45" s="42">
        <v>55.372</v>
      </c>
      <c r="R45" s="42">
        <v>4281.5776999999998</v>
      </c>
      <c r="S45" s="42">
        <v>73.241600000000005</v>
      </c>
      <c r="T45" s="42">
        <v>543</v>
      </c>
      <c r="U45" s="42">
        <v>873</v>
      </c>
      <c r="V45" s="42">
        <v>20.5688</v>
      </c>
      <c r="W45" s="42">
        <v>43.524299999999997</v>
      </c>
      <c r="X45" s="42">
        <v>5.5072000000000001</v>
      </c>
      <c r="Y45" s="42">
        <v>14.3865</v>
      </c>
    </row>
    <row r="46" spans="1:25" ht="15.75" customHeight="1" x14ac:dyDescent="0.15">
      <c r="A46" s="10" t="s">
        <v>76</v>
      </c>
      <c r="B46" s="42">
        <v>167460</v>
      </c>
      <c r="C46" s="42">
        <v>105694.7197</v>
      </c>
      <c r="D46" s="42">
        <v>117337.393</v>
      </c>
      <c r="E46" s="42">
        <v>7364.7313999999797</v>
      </c>
      <c r="F46" s="42">
        <v>92618</v>
      </c>
      <c r="G46" s="42">
        <v>88110.975699999995</v>
      </c>
      <c r="H46" s="42">
        <v>33673.7281</v>
      </c>
      <c r="I46" s="42">
        <v>4366.7151000000003</v>
      </c>
      <c r="J46" s="42">
        <v>9283</v>
      </c>
      <c r="K46" s="42">
        <v>10622</v>
      </c>
      <c r="L46" s="42">
        <v>7486.7183000000005</v>
      </c>
      <c r="M46" s="42">
        <v>8588.0136999999995</v>
      </c>
      <c r="N46" s="42">
        <v>375.51870000000002</v>
      </c>
      <c r="O46" s="42">
        <v>411.13310000000001</v>
      </c>
      <c r="P46" s="42">
        <v>35047</v>
      </c>
      <c r="Q46" s="42">
        <v>8650.3970000000008</v>
      </c>
      <c r="R46" s="42">
        <v>45485.035199999998</v>
      </c>
      <c r="S46" s="42">
        <v>1809.9172000000001</v>
      </c>
      <c r="T46" s="42">
        <v>10195</v>
      </c>
      <c r="U46" s="42">
        <v>16117</v>
      </c>
      <c r="V46" s="42">
        <v>1638.4244000000001</v>
      </c>
      <c r="W46" s="42">
        <v>2759.7698</v>
      </c>
      <c r="X46" s="42">
        <v>242.12979999999999</v>
      </c>
      <c r="Y46" s="42">
        <v>467.98779999999999</v>
      </c>
    </row>
    <row r="47" spans="1:25" ht="15.75" customHeight="1" x14ac:dyDescent="0.15">
      <c r="A47" s="10" t="s">
        <v>77</v>
      </c>
      <c r="B47" s="42">
        <v>819000</v>
      </c>
      <c r="C47" s="42">
        <v>278477.66940000298</v>
      </c>
      <c r="D47" s="42">
        <v>414664.2316</v>
      </c>
      <c r="E47" s="42">
        <v>390490.45919999701</v>
      </c>
      <c r="F47" s="42">
        <v>457451</v>
      </c>
      <c r="G47" s="42">
        <v>223927.802600002</v>
      </c>
      <c r="H47" s="42">
        <v>166340.6519</v>
      </c>
      <c r="I47" s="42">
        <v>200604.85860000199</v>
      </c>
      <c r="J47" s="42">
        <v>31010</v>
      </c>
      <c r="K47" s="42">
        <v>35643</v>
      </c>
      <c r="L47" s="42">
        <v>24335.3285</v>
      </c>
      <c r="M47" s="42">
        <v>28098.361000000001</v>
      </c>
      <c r="N47" s="42">
        <v>11510.024600000001</v>
      </c>
      <c r="O47" s="42">
        <v>12840.7844</v>
      </c>
      <c r="P47" s="42">
        <v>210067</v>
      </c>
      <c r="Q47" s="42">
        <v>50088.560100000199</v>
      </c>
      <c r="R47" s="42">
        <v>221082.76860000001</v>
      </c>
      <c r="S47" s="42">
        <v>117818.535100001</v>
      </c>
      <c r="T47" s="42">
        <v>52448</v>
      </c>
      <c r="U47" s="42">
        <v>85003</v>
      </c>
      <c r="V47" s="42">
        <v>21338.427800000001</v>
      </c>
      <c r="W47" s="42">
        <v>36504.2647</v>
      </c>
      <c r="X47" s="42">
        <v>11619.8652</v>
      </c>
      <c r="Y47" s="42">
        <v>20454.4041</v>
      </c>
    </row>
    <row r="48" spans="1:25" ht="15.75" customHeight="1" x14ac:dyDescent="0.15">
      <c r="A48" s="10" t="s">
        <v>78</v>
      </c>
      <c r="B48" s="42">
        <v>16442</v>
      </c>
      <c r="C48" s="42">
        <v>1682.4930999999999</v>
      </c>
      <c r="D48" s="42">
        <v>23496.5494</v>
      </c>
      <c r="E48" s="42">
        <v>5302.1084000000001</v>
      </c>
      <c r="F48" s="42">
        <v>4366</v>
      </c>
      <c r="G48" s="42">
        <v>722.67700000000002</v>
      </c>
      <c r="H48" s="42">
        <v>4127.8049000000001</v>
      </c>
      <c r="I48" s="42">
        <v>2290.9802</v>
      </c>
      <c r="J48" s="42">
        <v>218</v>
      </c>
      <c r="K48" s="42">
        <v>299</v>
      </c>
      <c r="L48" s="42">
        <v>126.26560000000001</v>
      </c>
      <c r="M48" s="42">
        <v>185.50989999999999</v>
      </c>
      <c r="N48" s="42">
        <v>108.1519</v>
      </c>
      <c r="O48" s="42">
        <v>145.35239999999999</v>
      </c>
      <c r="P48" s="42">
        <v>21208</v>
      </c>
      <c r="Q48" s="42">
        <v>1040.1919</v>
      </c>
      <c r="R48" s="42">
        <v>37400.214699999997</v>
      </c>
      <c r="S48" s="42">
        <v>3278.4176000000002</v>
      </c>
      <c r="T48" s="42">
        <v>5580</v>
      </c>
      <c r="U48" s="42">
        <v>8451</v>
      </c>
      <c r="V48" s="42">
        <v>472.84019999999998</v>
      </c>
      <c r="W48" s="42">
        <v>1001.2503</v>
      </c>
      <c r="X48" s="42">
        <v>303.78570000000002</v>
      </c>
      <c r="Y48" s="42">
        <v>600.33370000000002</v>
      </c>
    </row>
    <row r="49" spans="1:25" ht="15.75" customHeight="1" x14ac:dyDescent="0.15">
      <c r="A49" s="10" t="s">
        <v>79</v>
      </c>
      <c r="B49" s="42">
        <v>279474</v>
      </c>
      <c r="C49" s="42">
        <v>151918.47510000001</v>
      </c>
      <c r="D49" s="42">
        <v>171667.69089999999</v>
      </c>
      <c r="E49" s="42">
        <v>35496.826999999997</v>
      </c>
      <c r="F49" s="42">
        <v>166144</v>
      </c>
      <c r="G49" s="42">
        <v>124728.4865</v>
      </c>
      <c r="H49" s="42">
        <v>68856.842799999999</v>
      </c>
      <c r="I49" s="42">
        <v>21448.5514</v>
      </c>
      <c r="J49" s="42">
        <v>11682</v>
      </c>
      <c r="K49" s="42">
        <v>13584</v>
      </c>
      <c r="L49" s="42">
        <v>8988.5242999999991</v>
      </c>
      <c r="M49" s="42">
        <v>10494.386</v>
      </c>
      <c r="N49" s="42">
        <v>1286.7276999999999</v>
      </c>
      <c r="O49" s="42">
        <v>1419.1731</v>
      </c>
      <c r="P49" s="42">
        <v>103468</v>
      </c>
      <c r="Q49" s="42">
        <v>31971.589800000002</v>
      </c>
      <c r="R49" s="42">
        <v>133209.5975</v>
      </c>
      <c r="S49" s="42">
        <v>11188.112800000001</v>
      </c>
      <c r="T49" s="42">
        <v>21647</v>
      </c>
      <c r="U49" s="42">
        <v>34813</v>
      </c>
      <c r="V49" s="42">
        <v>5836.8022000000001</v>
      </c>
      <c r="W49" s="42">
        <v>9794.2273000000005</v>
      </c>
      <c r="X49" s="42">
        <v>1193.6282000000001</v>
      </c>
      <c r="Y49" s="42">
        <v>2102.1412999999998</v>
      </c>
    </row>
    <row r="50" spans="1:25" ht="15.75" customHeight="1" x14ac:dyDescent="0.15">
      <c r="A50" s="10" t="s">
        <v>80</v>
      </c>
      <c r="B50" s="42">
        <v>21996</v>
      </c>
      <c r="C50" s="42">
        <v>1016.6076</v>
      </c>
      <c r="D50" s="42">
        <v>36660.343099999998</v>
      </c>
      <c r="E50" s="42">
        <v>924.01289999999995</v>
      </c>
      <c r="F50" s="42">
        <v>6776</v>
      </c>
      <c r="G50" s="42">
        <v>538.01570000000004</v>
      </c>
      <c r="H50" s="42">
        <v>9462.4017000000003</v>
      </c>
      <c r="I50" s="42">
        <v>460.25670000000002</v>
      </c>
      <c r="J50" s="42">
        <v>145</v>
      </c>
      <c r="K50" s="42">
        <v>201</v>
      </c>
      <c r="L50" s="42">
        <v>19.28</v>
      </c>
      <c r="M50" s="42">
        <v>49.754300000000001</v>
      </c>
      <c r="N50" s="42">
        <v>7.2049000000000003</v>
      </c>
      <c r="O50" s="42">
        <v>10.428000000000001</v>
      </c>
      <c r="P50" s="42">
        <v>4924</v>
      </c>
      <c r="Q50" s="42">
        <v>75.086399999999998</v>
      </c>
      <c r="R50" s="42">
        <v>9656.4303</v>
      </c>
      <c r="S50" s="42">
        <v>148.58189999999999</v>
      </c>
      <c r="T50" s="42">
        <v>132</v>
      </c>
      <c r="U50" s="42">
        <v>358</v>
      </c>
      <c r="V50" s="42">
        <v>4.2850000000000001</v>
      </c>
      <c r="W50" s="42">
        <v>17.617100000000001</v>
      </c>
      <c r="X50" s="42">
        <v>2.7385999999999999</v>
      </c>
      <c r="Y50" s="42">
        <v>5.7234999999999996</v>
      </c>
    </row>
    <row r="51" spans="1:25" ht="15.75" customHeight="1" x14ac:dyDescent="0.15">
      <c r="A51" s="10" t="s">
        <v>81</v>
      </c>
      <c r="B51" s="42">
        <v>184616</v>
      </c>
      <c r="C51" s="42">
        <v>24108.120800000001</v>
      </c>
      <c r="D51" s="42">
        <v>159152.12280000001</v>
      </c>
      <c r="E51" s="42">
        <v>32059.791300000001</v>
      </c>
      <c r="F51" s="42">
        <v>101043</v>
      </c>
      <c r="G51" s="42">
        <v>19196.783599999999</v>
      </c>
      <c r="H51" s="42">
        <v>65420.879500000003</v>
      </c>
      <c r="I51" s="42">
        <v>22659.212599999999</v>
      </c>
      <c r="J51" s="42">
        <v>5131</v>
      </c>
      <c r="K51" s="42">
        <v>5715</v>
      </c>
      <c r="L51" s="42">
        <v>2814.8316</v>
      </c>
      <c r="M51" s="42">
        <v>3232.1424999999999</v>
      </c>
      <c r="N51" s="42">
        <v>1329.1398999999999</v>
      </c>
      <c r="O51" s="42">
        <v>1532.7363</v>
      </c>
      <c r="P51" s="42">
        <v>142002</v>
      </c>
      <c r="Q51" s="42">
        <v>9484.0180000000091</v>
      </c>
      <c r="R51" s="42">
        <v>243653.85539999901</v>
      </c>
      <c r="S51" s="42">
        <v>15825.361800000001</v>
      </c>
      <c r="T51" s="42">
        <v>32615</v>
      </c>
      <c r="U51" s="42">
        <v>57763</v>
      </c>
      <c r="V51" s="42">
        <v>4026.4270999999999</v>
      </c>
      <c r="W51" s="42">
        <v>7840.4362000000001</v>
      </c>
      <c r="X51" s="42">
        <v>1521.2038</v>
      </c>
      <c r="Y51" s="42">
        <v>3171.9965000000002</v>
      </c>
    </row>
    <row r="52" spans="1:25" ht="15.75" customHeight="1" x14ac:dyDescent="0.15">
      <c r="A52" s="10" t="s">
        <v>82</v>
      </c>
      <c r="B52" s="42">
        <v>82677</v>
      </c>
      <c r="C52" s="42">
        <v>35925.479099999997</v>
      </c>
      <c r="D52" s="42">
        <v>101140.4045</v>
      </c>
      <c r="E52" s="42">
        <v>14597.442800000001</v>
      </c>
      <c r="F52" s="42">
        <v>22199</v>
      </c>
      <c r="G52" s="42">
        <v>27784.186300000001</v>
      </c>
      <c r="H52" s="42">
        <v>12952.7156</v>
      </c>
      <c r="I52" s="42">
        <v>4397.7070000000003</v>
      </c>
      <c r="J52" s="42">
        <v>750</v>
      </c>
      <c r="K52" s="42">
        <v>1052</v>
      </c>
      <c r="L52" s="42">
        <v>433.92860000000002</v>
      </c>
      <c r="M52" s="42">
        <v>692.15840000000003</v>
      </c>
      <c r="N52" s="42">
        <v>123.73009999999999</v>
      </c>
      <c r="O52" s="42">
        <v>146.87370000000001</v>
      </c>
      <c r="P52" s="42">
        <v>78793</v>
      </c>
      <c r="Q52" s="42">
        <v>4303.6553000000004</v>
      </c>
      <c r="R52" s="42">
        <v>121089.9556</v>
      </c>
      <c r="S52" s="42">
        <v>7195.5033000000003</v>
      </c>
      <c r="T52" s="42">
        <v>16361</v>
      </c>
      <c r="U52" s="42">
        <v>24998</v>
      </c>
      <c r="V52" s="42">
        <v>1242.6455000000001</v>
      </c>
      <c r="W52" s="42">
        <v>2693.4571000000001</v>
      </c>
      <c r="X52" s="42">
        <v>585.55560000000003</v>
      </c>
      <c r="Y52" s="42">
        <v>1088.665</v>
      </c>
    </row>
    <row r="53" spans="1:25" ht="15.75" customHeight="1" x14ac:dyDescent="0.15">
      <c r="A53" s="10" t="s">
        <v>83</v>
      </c>
      <c r="B53" s="42">
        <v>40664</v>
      </c>
      <c r="C53" s="42">
        <v>6727.2542999999996</v>
      </c>
      <c r="D53" s="42">
        <v>54769.5147</v>
      </c>
      <c r="E53" s="42">
        <v>1614.9997000000001</v>
      </c>
      <c r="F53" s="42">
        <v>4906</v>
      </c>
      <c r="G53" s="42">
        <v>2797.3775000000001</v>
      </c>
      <c r="H53" s="42">
        <v>3598.8766000000001</v>
      </c>
      <c r="I53" s="42">
        <v>338.60860000000002</v>
      </c>
      <c r="J53" s="42">
        <v>399</v>
      </c>
      <c r="K53" s="42">
        <v>441</v>
      </c>
      <c r="L53" s="42">
        <v>169.4522</v>
      </c>
      <c r="M53" s="42">
        <v>197.82910000000001</v>
      </c>
      <c r="N53" s="42">
        <v>24.983499999999999</v>
      </c>
      <c r="O53" s="42">
        <v>27.955400000000001</v>
      </c>
      <c r="P53" s="42">
        <v>5089</v>
      </c>
      <c r="Q53" s="42">
        <v>417.71949999999998</v>
      </c>
      <c r="R53" s="42">
        <v>7335.9053999999996</v>
      </c>
      <c r="S53" s="42">
        <v>171.01230000000001</v>
      </c>
      <c r="T53" s="42">
        <v>606</v>
      </c>
      <c r="U53" s="42">
        <v>912</v>
      </c>
      <c r="V53" s="42">
        <v>44.035699999999999</v>
      </c>
      <c r="W53" s="42">
        <v>77.230699999999999</v>
      </c>
      <c r="X53" s="42">
        <v>10.050700000000001</v>
      </c>
      <c r="Y53" s="42">
        <v>20.486000000000001</v>
      </c>
    </row>
    <row r="54" spans="1:25" ht="15.75" customHeight="1" x14ac:dyDescent="0.15">
      <c r="A54" s="10" t="s">
        <v>84</v>
      </c>
      <c r="B54" s="42">
        <v>7431</v>
      </c>
      <c r="C54" s="42">
        <v>248.20949999999999</v>
      </c>
      <c r="D54" s="42">
        <v>11412.574699999999</v>
      </c>
      <c r="E54" s="42">
        <v>1025.6282000000001</v>
      </c>
      <c r="F54" s="42">
        <v>337</v>
      </c>
      <c r="G54" s="42">
        <v>23.4102</v>
      </c>
      <c r="H54" s="42">
        <v>283.23320000000001</v>
      </c>
      <c r="I54" s="42">
        <v>99.064800000000005</v>
      </c>
      <c r="J54" s="42">
        <v>29</v>
      </c>
      <c r="K54" s="42">
        <v>32</v>
      </c>
      <c r="L54" s="42">
        <v>9.0126000000000008</v>
      </c>
      <c r="M54" s="42">
        <v>11.3911</v>
      </c>
      <c r="N54" s="42">
        <v>7.4737999999999998</v>
      </c>
      <c r="O54" s="42">
        <v>8.9497999999999998</v>
      </c>
      <c r="P54" s="42">
        <v>1079</v>
      </c>
      <c r="Q54" s="42">
        <v>13.5097</v>
      </c>
      <c r="R54" s="42">
        <v>1712.6324</v>
      </c>
      <c r="S54" s="42">
        <v>70.691100000000006</v>
      </c>
      <c r="T54" s="42">
        <v>194</v>
      </c>
      <c r="U54" s="42">
        <v>274</v>
      </c>
      <c r="V54" s="42">
        <v>11.689399999999999</v>
      </c>
      <c r="W54" s="42">
        <v>23.430599999999998</v>
      </c>
      <c r="X54" s="42">
        <v>6.4208999999999996</v>
      </c>
      <c r="Y54" s="42">
        <v>13.399800000000001</v>
      </c>
    </row>
  </sheetData>
  <mergeCells count="3">
    <mergeCell ref="B1:E1"/>
    <mergeCell ref="F1:O1"/>
    <mergeCell ref="P1:Y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377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baseColWidth="10" defaultColWidth="12.6640625" defaultRowHeight="15.75" customHeight="1" x14ac:dyDescent="0.15"/>
  <cols>
    <col min="1" max="2" width="9.6640625" customWidth="1"/>
    <col min="3" max="3" width="5.6640625" customWidth="1"/>
    <col min="4" max="4" width="15" customWidth="1"/>
    <col min="5" max="5" width="27.6640625" customWidth="1"/>
    <col min="6" max="6" width="31.6640625" customWidth="1"/>
    <col min="7" max="8" width="19.6640625" customWidth="1"/>
    <col min="9" max="9" width="20.1640625" customWidth="1"/>
    <col min="10" max="10" width="17.6640625" customWidth="1"/>
    <col min="11" max="11" width="13.33203125" customWidth="1"/>
    <col min="12" max="12" width="13.1640625" customWidth="1"/>
    <col min="13" max="13" width="16.33203125" customWidth="1"/>
    <col min="14" max="14" width="16.6640625" customWidth="1"/>
    <col min="15" max="16" width="22.6640625" customWidth="1"/>
    <col min="17" max="17" width="24.1640625" customWidth="1"/>
    <col min="18" max="18" width="24" customWidth="1"/>
    <col min="19" max="19" width="19.6640625" customWidth="1"/>
    <col min="20" max="21" width="25.6640625" customWidth="1"/>
    <col min="22" max="22" width="17.1640625" customWidth="1"/>
    <col min="23" max="26" width="20.6640625" customWidth="1"/>
  </cols>
  <sheetData>
    <row r="1" spans="1:26" ht="15.75" customHeight="1" x14ac:dyDescent="0.15">
      <c r="A1" s="43" t="s">
        <v>141</v>
      </c>
      <c r="B1" s="61" t="s">
        <v>142</v>
      </c>
      <c r="C1" s="53"/>
      <c r="D1" s="32" t="s">
        <v>107</v>
      </c>
      <c r="E1" s="32" t="s">
        <v>108</v>
      </c>
      <c r="F1" s="32" t="s">
        <v>109</v>
      </c>
      <c r="G1" s="33"/>
      <c r="H1" s="33"/>
      <c r="I1" s="33"/>
      <c r="J1" s="32" t="s">
        <v>110</v>
      </c>
      <c r="K1" s="33"/>
      <c r="L1" s="32" t="s">
        <v>111</v>
      </c>
      <c r="M1" s="32" t="s">
        <v>112</v>
      </c>
      <c r="N1" s="32" t="s">
        <v>113</v>
      </c>
      <c r="O1" s="32" t="s">
        <v>114</v>
      </c>
      <c r="P1" s="44" t="s">
        <v>115</v>
      </c>
      <c r="Q1" s="32" t="s">
        <v>116</v>
      </c>
      <c r="R1" s="32" t="s">
        <v>117</v>
      </c>
      <c r="S1" s="32" t="s">
        <v>118</v>
      </c>
      <c r="T1" s="32" t="s">
        <v>119</v>
      </c>
      <c r="U1" s="44" t="s">
        <v>120</v>
      </c>
      <c r="V1" s="32" t="s">
        <v>121</v>
      </c>
      <c r="W1" s="32" t="s">
        <v>88</v>
      </c>
      <c r="X1" s="32" t="s">
        <v>122</v>
      </c>
    </row>
    <row r="2" spans="1:26" ht="15.75" customHeight="1" x14ac:dyDescent="0.15">
      <c r="A2" s="45" t="s">
        <v>90</v>
      </c>
      <c r="D2" s="33"/>
      <c r="E2" s="19" t="s">
        <v>91</v>
      </c>
      <c r="F2" s="33"/>
      <c r="G2" s="33"/>
      <c r="H2" s="33"/>
      <c r="I2" s="33"/>
      <c r="J2" s="20" t="s">
        <v>92</v>
      </c>
      <c r="K2" s="22" t="s">
        <v>123</v>
      </c>
      <c r="L2" s="21" t="s">
        <v>93</v>
      </c>
      <c r="M2" s="21" t="s">
        <v>95</v>
      </c>
      <c r="N2" s="22" t="s">
        <v>94</v>
      </c>
      <c r="O2" s="35"/>
      <c r="P2" s="46" t="s">
        <v>124</v>
      </c>
      <c r="Q2" s="22" t="s">
        <v>97</v>
      </c>
      <c r="R2" s="22" t="s">
        <v>98</v>
      </c>
      <c r="S2" s="22" t="s">
        <v>96</v>
      </c>
      <c r="T2" s="35"/>
      <c r="U2" s="46" t="s">
        <v>125</v>
      </c>
      <c r="V2" s="22" t="s">
        <v>99</v>
      </c>
      <c r="W2" s="22" t="s">
        <v>100</v>
      </c>
      <c r="X2" s="35"/>
    </row>
    <row r="3" spans="1:26" ht="15.75" customHeight="1" x14ac:dyDescent="0.15">
      <c r="A3" s="47" t="s">
        <v>143</v>
      </c>
      <c r="B3" s="48" t="s">
        <v>0</v>
      </c>
      <c r="C3" s="47" t="s">
        <v>144</v>
      </c>
      <c r="D3" s="48" t="s">
        <v>1</v>
      </c>
      <c r="E3" s="48" t="s">
        <v>2</v>
      </c>
      <c r="F3" s="48" t="s">
        <v>126</v>
      </c>
      <c r="G3" s="48" t="s">
        <v>4</v>
      </c>
      <c r="H3" s="48" t="s">
        <v>5</v>
      </c>
      <c r="I3" s="48" t="s">
        <v>6</v>
      </c>
      <c r="J3" s="48" t="s">
        <v>7</v>
      </c>
      <c r="K3" s="48" t="s">
        <v>8</v>
      </c>
      <c r="L3" s="48" t="s">
        <v>9</v>
      </c>
      <c r="M3" s="48" t="s">
        <v>10</v>
      </c>
      <c r="N3" s="48" t="s">
        <v>11</v>
      </c>
      <c r="O3" s="49" t="s">
        <v>127</v>
      </c>
      <c r="P3" s="50" t="s">
        <v>128</v>
      </c>
      <c r="Q3" s="48" t="s">
        <v>129</v>
      </c>
      <c r="R3" s="48" t="s">
        <v>130</v>
      </c>
      <c r="S3" s="48" t="s">
        <v>12</v>
      </c>
      <c r="T3" s="49" t="s">
        <v>131</v>
      </c>
      <c r="U3" s="50" t="s">
        <v>132</v>
      </c>
      <c r="V3" s="48" t="s">
        <v>133</v>
      </c>
      <c r="W3" s="48" t="s">
        <v>134</v>
      </c>
      <c r="X3" s="49" t="s">
        <v>135</v>
      </c>
      <c r="Y3" s="48"/>
      <c r="Z3" s="48"/>
    </row>
    <row r="4" spans="1:26" ht="15.75" customHeight="1" x14ac:dyDescent="0.15">
      <c r="B4" s="10" t="s">
        <v>34</v>
      </c>
      <c r="C4" s="10">
        <v>1</v>
      </c>
      <c r="D4" s="11">
        <v>456334</v>
      </c>
      <c r="E4" s="11">
        <v>20208</v>
      </c>
      <c r="F4" s="11">
        <v>10781.795400000001</v>
      </c>
      <c r="G4" s="11">
        <v>0.62</v>
      </c>
      <c r="H4" s="11">
        <v>0.24</v>
      </c>
      <c r="I4" s="11">
        <v>0.92</v>
      </c>
      <c r="J4" s="11">
        <v>260498</v>
      </c>
      <c r="K4" s="11">
        <v>154391</v>
      </c>
      <c r="L4" s="11">
        <v>30646</v>
      </c>
      <c r="M4" s="11">
        <v>58397</v>
      </c>
      <c r="N4" s="11">
        <v>3799</v>
      </c>
      <c r="O4" s="15">
        <f t="shared" ref="O4:O258" si="0">N4/L4</f>
        <v>0.1239639757227697</v>
      </c>
      <c r="P4" s="51">
        <v>177</v>
      </c>
      <c r="Q4" s="11">
        <v>546</v>
      </c>
      <c r="R4" s="11">
        <v>9565</v>
      </c>
      <c r="S4" s="11">
        <v>10111</v>
      </c>
      <c r="T4" s="40">
        <f t="shared" ref="T4:T258" si="1">S4/M4</f>
        <v>0.17314245594807953</v>
      </c>
      <c r="U4" s="51">
        <v>1318</v>
      </c>
      <c r="V4" s="11">
        <v>43848</v>
      </c>
      <c r="W4" s="11">
        <v>666</v>
      </c>
      <c r="X4" s="40">
        <f t="shared" ref="X4:X258" si="2">W4/V4</f>
        <v>1.5188834154351396E-2</v>
      </c>
    </row>
    <row r="5" spans="1:26" ht="15.75" customHeight="1" x14ac:dyDescent="0.15">
      <c r="B5" s="10" t="s">
        <v>35</v>
      </c>
      <c r="C5" s="10">
        <v>1</v>
      </c>
      <c r="D5" s="11">
        <v>447958</v>
      </c>
      <c r="E5" s="11">
        <v>90164</v>
      </c>
      <c r="F5" s="11">
        <v>78884.039499999999</v>
      </c>
      <c r="G5" s="11">
        <v>0.64</v>
      </c>
      <c r="H5" s="11">
        <v>0.2</v>
      </c>
      <c r="I5" s="11">
        <v>0.95</v>
      </c>
      <c r="J5" s="11">
        <v>255607</v>
      </c>
      <c r="K5" s="11">
        <v>154217</v>
      </c>
      <c r="L5" s="11">
        <v>33748</v>
      </c>
      <c r="M5" s="11">
        <v>24010</v>
      </c>
      <c r="N5" s="11">
        <v>24995</v>
      </c>
      <c r="O5" s="15">
        <f t="shared" si="0"/>
        <v>0.74063648216190592</v>
      </c>
      <c r="P5" s="51">
        <v>1320</v>
      </c>
      <c r="Q5" s="11">
        <v>448</v>
      </c>
      <c r="R5" s="11">
        <v>5693</v>
      </c>
      <c r="S5" s="11">
        <v>6141</v>
      </c>
      <c r="T5" s="40">
        <f t="shared" si="1"/>
        <v>0.25576842982090797</v>
      </c>
      <c r="U5" s="51">
        <v>798</v>
      </c>
      <c r="V5" s="11">
        <v>57916</v>
      </c>
      <c r="W5" s="11">
        <v>158</v>
      </c>
      <c r="X5" s="40">
        <f t="shared" si="2"/>
        <v>2.7280889564196423E-3</v>
      </c>
    </row>
    <row r="6" spans="1:26" ht="15.75" customHeight="1" x14ac:dyDescent="0.15">
      <c r="B6" s="10" t="s">
        <v>35</v>
      </c>
      <c r="C6" s="10">
        <v>2</v>
      </c>
      <c r="D6" s="11">
        <v>416842</v>
      </c>
      <c r="E6" s="11">
        <v>77477</v>
      </c>
      <c r="F6" s="11">
        <v>68869.316699999996</v>
      </c>
      <c r="G6" s="11">
        <v>0.63</v>
      </c>
      <c r="H6" s="11">
        <v>0.2</v>
      </c>
      <c r="I6" s="11">
        <v>0.94</v>
      </c>
      <c r="J6" s="11">
        <v>242561</v>
      </c>
      <c r="K6" s="11">
        <v>144253</v>
      </c>
      <c r="L6" s="11">
        <v>34392</v>
      </c>
      <c r="M6" s="11">
        <v>20716</v>
      </c>
      <c r="N6" s="11">
        <v>22190</v>
      </c>
      <c r="O6" s="15">
        <f t="shared" si="0"/>
        <v>0.64520818795068624</v>
      </c>
      <c r="P6" s="51">
        <v>1632</v>
      </c>
      <c r="Q6" s="11">
        <v>376</v>
      </c>
      <c r="R6" s="11">
        <v>5072</v>
      </c>
      <c r="S6" s="11">
        <v>5448</v>
      </c>
      <c r="T6" s="40">
        <f t="shared" si="1"/>
        <v>0.26298513226491599</v>
      </c>
      <c r="U6" s="51">
        <v>632</v>
      </c>
      <c r="V6" s="11">
        <v>49290</v>
      </c>
      <c r="W6" s="11">
        <v>105</v>
      </c>
      <c r="X6" s="40">
        <f t="shared" si="2"/>
        <v>2.1302495435179549E-3</v>
      </c>
    </row>
    <row r="7" spans="1:26" ht="15.75" customHeight="1" x14ac:dyDescent="0.15">
      <c r="B7" s="10" t="s">
        <v>35</v>
      </c>
      <c r="C7" s="10">
        <v>3</v>
      </c>
      <c r="D7" s="11">
        <v>432125</v>
      </c>
      <c r="E7" s="11">
        <v>70381</v>
      </c>
      <c r="F7" s="11">
        <v>61297.025999999998</v>
      </c>
      <c r="G7" s="11">
        <v>0.63</v>
      </c>
      <c r="H7" s="11">
        <v>0.2</v>
      </c>
      <c r="I7" s="11">
        <v>0.94</v>
      </c>
      <c r="J7" s="11">
        <v>243079</v>
      </c>
      <c r="K7" s="11">
        <v>143241</v>
      </c>
      <c r="L7" s="11">
        <v>31100</v>
      </c>
      <c r="M7" s="11">
        <v>23351</v>
      </c>
      <c r="N7" s="11">
        <v>19669</v>
      </c>
      <c r="O7" s="15">
        <f t="shared" si="0"/>
        <v>0.63244372990353703</v>
      </c>
      <c r="P7" s="51">
        <v>1540</v>
      </c>
      <c r="Q7" s="11">
        <v>341</v>
      </c>
      <c r="R7" s="11">
        <v>5431</v>
      </c>
      <c r="S7" s="11">
        <v>5772</v>
      </c>
      <c r="T7" s="40">
        <f t="shared" si="1"/>
        <v>0.24718427476339344</v>
      </c>
      <c r="U7" s="51">
        <v>837</v>
      </c>
      <c r="V7" s="11">
        <v>54980</v>
      </c>
      <c r="W7" s="11">
        <v>112</v>
      </c>
      <c r="X7" s="40">
        <f t="shared" si="2"/>
        <v>2.0371044016005819E-3</v>
      </c>
    </row>
    <row r="8" spans="1:26" ht="15.75" customHeight="1" x14ac:dyDescent="0.15">
      <c r="B8" s="10" t="s">
        <v>35</v>
      </c>
      <c r="C8" s="10">
        <v>4</v>
      </c>
      <c r="D8" s="11">
        <v>421416</v>
      </c>
      <c r="E8" s="11">
        <v>17887</v>
      </c>
      <c r="F8" s="11">
        <v>14879.309499999999</v>
      </c>
      <c r="G8" s="11">
        <v>0.56000000000000005</v>
      </c>
      <c r="H8" s="11">
        <v>0.2</v>
      </c>
      <c r="I8" s="11">
        <v>0.94</v>
      </c>
      <c r="J8" s="11">
        <v>242642</v>
      </c>
      <c r="K8" s="11">
        <v>125643</v>
      </c>
      <c r="L8" s="11">
        <v>8603</v>
      </c>
      <c r="M8" s="11">
        <v>15331</v>
      </c>
      <c r="N8" s="11">
        <v>4657</v>
      </c>
      <c r="O8" s="15">
        <f t="shared" si="0"/>
        <v>0.54132279437405562</v>
      </c>
      <c r="P8" s="51">
        <v>358</v>
      </c>
      <c r="Q8" s="11">
        <v>89</v>
      </c>
      <c r="R8" s="11">
        <v>2510</v>
      </c>
      <c r="S8" s="11">
        <v>2599</v>
      </c>
      <c r="T8" s="40">
        <f t="shared" si="1"/>
        <v>0.16952579740395277</v>
      </c>
      <c r="U8" s="51">
        <v>407</v>
      </c>
      <c r="V8" s="11">
        <v>81825</v>
      </c>
      <c r="W8" s="11">
        <v>33</v>
      </c>
      <c r="X8" s="40">
        <f t="shared" si="2"/>
        <v>4.0329972502291478E-4</v>
      </c>
    </row>
    <row r="9" spans="1:26" ht="15.75" customHeight="1" x14ac:dyDescent="0.15">
      <c r="B9" s="10" t="s">
        <v>35</v>
      </c>
      <c r="C9" s="10">
        <v>5</v>
      </c>
      <c r="D9" s="11">
        <v>439663</v>
      </c>
      <c r="E9" s="11">
        <v>61085</v>
      </c>
      <c r="F9" s="11">
        <v>49873.104399999997</v>
      </c>
      <c r="G9" s="11">
        <v>0.61</v>
      </c>
      <c r="H9" s="11">
        <v>0.21</v>
      </c>
      <c r="I9" s="11">
        <v>0.94</v>
      </c>
      <c r="J9" s="11">
        <v>266131</v>
      </c>
      <c r="K9" s="11">
        <v>153789</v>
      </c>
      <c r="L9" s="11">
        <v>23611</v>
      </c>
      <c r="M9" s="11">
        <v>30856</v>
      </c>
      <c r="N9" s="11">
        <v>16426</v>
      </c>
      <c r="O9" s="15">
        <f t="shared" si="0"/>
        <v>0.6956926856126382</v>
      </c>
      <c r="P9" s="51">
        <v>793</v>
      </c>
      <c r="Q9" s="11">
        <v>711</v>
      </c>
      <c r="R9" s="11">
        <v>8439</v>
      </c>
      <c r="S9" s="11">
        <v>9150</v>
      </c>
      <c r="T9" s="40">
        <f t="shared" si="1"/>
        <v>0.29653876069484053</v>
      </c>
      <c r="U9" s="51">
        <v>1365</v>
      </c>
      <c r="V9" s="11">
        <v>57283</v>
      </c>
      <c r="W9" s="11">
        <v>206</v>
      </c>
      <c r="X9" s="40">
        <f t="shared" si="2"/>
        <v>3.5961803676483424E-3</v>
      </c>
    </row>
    <row r="10" spans="1:26" ht="15.75" customHeight="1" x14ac:dyDescent="0.15">
      <c r="B10" s="10" t="s">
        <v>35</v>
      </c>
      <c r="C10" s="10">
        <v>6</v>
      </c>
      <c r="D10" s="11">
        <v>421159</v>
      </c>
      <c r="E10" s="11">
        <v>51491</v>
      </c>
      <c r="F10" s="11">
        <v>43242.110200000003</v>
      </c>
      <c r="G10" s="11">
        <v>0.61</v>
      </c>
      <c r="H10" s="11">
        <v>0.21</v>
      </c>
      <c r="I10" s="11">
        <v>0.94</v>
      </c>
      <c r="J10" s="11">
        <v>268560</v>
      </c>
      <c r="K10" s="11">
        <v>156481</v>
      </c>
      <c r="L10" s="11">
        <v>23391</v>
      </c>
      <c r="M10" s="11">
        <v>34257</v>
      </c>
      <c r="N10" s="11">
        <v>15473</v>
      </c>
      <c r="O10" s="15">
        <f t="shared" si="0"/>
        <v>0.66149373690735758</v>
      </c>
      <c r="P10" s="51">
        <v>1046</v>
      </c>
      <c r="Q10" s="11">
        <v>601</v>
      </c>
      <c r="R10" s="11">
        <v>9219</v>
      </c>
      <c r="S10" s="11">
        <v>9820</v>
      </c>
      <c r="T10" s="40">
        <f t="shared" si="1"/>
        <v>0.28665674168783023</v>
      </c>
      <c r="U10" s="51">
        <v>1453</v>
      </c>
      <c r="V10" s="11">
        <v>53382</v>
      </c>
      <c r="W10" s="11">
        <v>110</v>
      </c>
      <c r="X10" s="40">
        <f t="shared" si="2"/>
        <v>2.0606196845378592E-3</v>
      </c>
    </row>
    <row r="11" spans="1:26" ht="15.75" customHeight="1" x14ac:dyDescent="0.15">
      <c r="B11" s="10" t="s">
        <v>35</v>
      </c>
      <c r="C11" s="10">
        <v>7</v>
      </c>
      <c r="D11" s="11">
        <v>445680</v>
      </c>
      <c r="E11" s="11">
        <v>229513</v>
      </c>
      <c r="F11" s="11">
        <v>204147.79469999901</v>
      </c>
      <c r="G11" s="11">
        <v>0.76</v>
      </c>
      <c r="H11" s="11">
        <v>0.21</v>
      </c>
      <c r="I11" s="11">
        <v>0.94</v>
      </c>
      <c r="J11" s="11">
        <v>258956</v>
      </c>
      <c r="K11" s="11">
        <v>188786</v>
      </c>
      <c r="L11" s="11">
        <v>74804</v>
      </c>
      <c r="M11" s="11">
        <v>24716</v>
      </c>
      <c r="N11" s="11">
        <v>63132</v>
      </c>
      <c r="O11" s="15">
        <f t="shared" si="0"/>
        <v>0.84396556333885886</v>
      </c>
      <c r="P11" s="51">
        <v>1945</v>
      </c>
      <c r="Q11" s="11">
        <v>1225</v>
      </c>
      <c r="R11" s="11">
        <v>7916</v>
      </c>
      <c r="S11" s="11">
        <v>9141</v>
      </c>
      <c r="T11" s="40">
        <f t="shared" si="1"/>
        <v>0.36984139828451207</v>
      </c>
      <c r="U11" s="51">
        <v>863</v>
      </c>
      <c r="V11" s="11">
        <v>18868</v>
      </c>
      <c r="W11" s="11">
        <v>168</v>
      </c>
      <c r="X11" s="40">
        <f t="shared" si="2"/>
        <v>8.903964384142463E-3</v>
      </c>
    </row>
    <row r="12" spans="1:26" ht="15.75" customHeight="1" x14ac:dyDescent="0.15">
      <c r="B12" s="10" t="s">
        <v>36</v>
      </c>
      <c r="C12" s="10">
        <v>1</v>
      </c>
      <c r="D12" s="11">
        <v>310688</v>
      </c>
      <c r="E12" s="11">
        <v>27757</v>
      </c>
      <c r="F12" s="11">
        <v>20316.531299999999</v>
      </c>
      <c r="G12" s="11">
        <v>0.57999999999999996</v>
      </c>
      <c r="H12" s="11">
        <v>0.2</v>
      </c>
      <c r="I12" s="11">
        <v>0.92</v>
      </c>
      <c r="J12" s="11">
        <v>186064</v>
      </c>
      <c r="K12" s="11">
        <v>99897</v>
      </c>
      <c r="L12" s="11">
        <v>14598</v>
      </c>
      <c r="M12" s="11">
        <v>27531</v>
      </c>
      <c r="N12" s="11">
        <v>6229</v>
      </c>
      <c r="O12" s="15">
        <f t="shared" si="0"/>
        <v>0.42670228798465543</v>
      </c>
      <c r="P12" s="51">
        <v>384</v>
      </c>
      <c r="Q12" s="11">
        <v>281</v>
      </c>
      <c r="R12" s="11">
        <v>3017</v>
      </c>
      <c r="S12" s="11">
        <v>3298</v>
      </c>
      <c r="T12" s="40">
        <f t="shared" si="1"/>
        <v>0.11979223420871019</v>
      </c>
      <c r="U12" s="51">
        <v>587</v>
      </c>
      <c r="V12" s="11">
        <v>24158</v>
      </c>
      <c r="W12" s="11">
        <v>62</v>
      </c>
      <c r="X12" s="40">
        <f t="shared" si="2"/>
        <v>2.5664376190081962E-3</v>
      </c>
    </row>
    <row r="13" spans="1:26" ht="15.75" customHeight="1" x14ac:dyDescent="0.15">
      <c r="B13" s="10" t="s">
        <v>36</v>
      </c>
      <c r="C13" s="10">
        <v>2</v>
      </c>
      <c r="D13" s="11">
        <v>369954</v>
      </c>
      <c r="E13" s="11">
        <v>56279</v>
      </c>
      <c r="F13" s="11">
        <v>37296.019699999997</v>
      </c>
      <c r="G13" s="11">
        <v>0.61</v>
      </c>
      <c r="H13" s="11">
        <v>0.2</v>
      </c>
      <c r="I13" s="11">
        <v>0.94</v>
      </c>
      <c r="J13" s="11">
        <v>239481</v>
      </c>
      <c r="K13" s="11">
        <v>138563</v>
      </c>
      <c r="L13" s="11">
        <v>24890</v>
      </c>
      <c r="M13" s="11">
        <v>30026</v>
      </c>
      <c r="N13" s="11">
        <v>12936</v>
      </c>
      <c r="O13" s="15">
        <f t="shared" si="0"/>
        <v>0.51972679791080756</v>
      </c>
      <c r="P13" s="51">
        <v>273</v>
      </c>
      <c r="Q13" s="11">
        <v>634</v>
      </c>
      <c r="R13" s="11">
        <v>5064</v>
      </c>
      <c r="S13" s="11">
        <v>5698</v>
      </c>
      <c r="T13" s="40">
        <f t="shared" si="1"/>
        <v>0.18976886698194897</v>
      </c>
      <c r="U13" s="51">
        <v>1011</v>
      </c>
      <c r="V13" s="11">
        <v>16644</v>
      </c>
      <c r="W13" s="11">
        <v>99</v>
      </c>
      <c r="X13" s="40">
        <f t="shared" si="2"/>
        <v>5.9480894015861568E-3</v>
      </c>
    </row>
    <row r="14" spans="1:26" ht="15.75" customHeight="1" x14ac:dyDescent="0.15">
      <c r="B14" s="10" t="s">
        <v>36</v>
      </c>
      <c r="C14" s="10">
        <v>3</v>
      </c>
      <c r="D14" s="11">
        <v>340838</v>
      </c>
      <c r="E14" s="11">
        <v>19249</v>
      </c>
      <c r="F14" s="11">
        <v>8770.3516999999993</v>
      </c>
      <c r="G14" s="11">
        <v>0.59</v>
      </c>
      <c r="H14" s="11">
        <v>0.2</v>
      </c>
      <c r="I14" s="11">
        <v>0.92</v>
      </c>
      <c r="J14" s="11">
        <v>212874</v>
      </c>
      <c r="K14" s="11">
        <v>118904</v>
      </c>
      <c r="L14" s="11">
        <v>15113</v>
      </c>
      <c r="M14" s="11">
        <v>34099</v>
      </c>
      <c r="N14" s="11">
        <v>3484</v>
      </c>
      <c r="O14" s="15">
        <f t="shared" si="0"/>
        <v>0.23053000727850195</v>
      </c>
      <c r="P14" s="51">
        <v>173</v>
      </c>
      <c r="Q14" s="11">
        <v>260</v>
      </c>
      <c r="R14" s="11">
        <v>5865</v>
      </c>
      <c r="S14" s="11">
        <v>6125</v>
      </c>
      <c r="T14" s="40">
        <f t="shared" si="1"/>
        <v>0.17962403589548082</v>
      </c>
      <c r="U14" s="51">
        <v>1530</v>
      </c>
      <c r="V14" s="11">
        <v>16754</v>
      </c>
      <c r="W14" s="11">
        <v>90</v>
      </c>
      <c r="X14" s="40">
        <f t="shared" si="2"/>
        <v>5.3718514981496955E-3</v>
      </c>
    </row>
    <row r="15" spans="1:26" ht="15.75" customHeight="1" x14ac:dyDescent="0.15">
      <c r="B15" s="10" t="s">
        <v>36</v>
      </c>
      <c r="C15" s="10">
        <v>4</v>
      </c>
      <c r="D15" s="11">
        <v>326007</v>
      </c>
      <c r="E15" s="11">
        <v>36327</v>
      </c>
      <c r="F15" s="11">
        <v>26843.0344</v>
      </c>
      <c r="G15" s="11">
        <v>0.59</v>
      </c>
      <c r="H15" s="11">
        <v>0.21</v>
      </c>
      <c r="I15" s="11">
        <v>0.94</v>
      </c>
      <c r="J15" s="11">
        <v>196937</v>
      </c>
      <c r="K15" s="11">
        <v>108003</v>
      </c>
      <c r="L15" s="11">
        <v>16574</v>
      </c>
      <c r="M15" s="11">
        <v>24958</v>
      </c>
      <c r="N15" s="11">
        <v>8156</v>
      </c>
      <c r="O15" s="15">
        <f t="shared" si="0"/>
        <v>0.49209605406057683</v>
      </c>
      <c r="P15" s="51">
        <v>416</v>
      </c>
      <c r="Q15" s="11">
        <v>340</v>
      </c>
      <c r="R15" s="11">
        <v>3508</v>
      </c>
      <c r="S15" s="11">
        <v>3848</v>
      </c>
      <c r="T15" s="40">
        <f t="shared" si="1"/>
        <v>0.15417902075486817</v>
      </c>
      <c r="U15" s="51">
        <v>564</v>
      </c>
      <c r="V15" s="11">
        <v>29170</v>
      </c>
      <c r="W15" s="11">
        <v>79</v>
      </c>
      <c r="X15" s="40">
        <f t="shared" si="2"/>
        <v>2.7082619129242371E-3</v>
      </c>
    </row>
    <row r="16" spans="1:26" ht="15.75" customHeight="1" x14ac:dyDescent="0.15">
      <c r="B16" s="10" t="s">
        <v>37</v>
      </c>
      <c r="C16" s="10">
        <v>1</v>
      </c>
      <c r="D16" s="11">
        <v>495558</v>
      </c>
      <c r="E16" s="11">
        <v>64844</v>
      </c>
      <c r="F16" s="11">
        <v>28450.279900000001</v>
      </c>
      <c r="G16" s="11">
        <v>0.66</v>
      </c>
      <c r="H16" s="11">
        <v>0.28000000000000003</v>
      </c>
      <c r="I16" s="11">
        <v>0.93</v>
      </c>
      <c r="J16" s="11">
        <v>342921</v>
      </c>
      <c r="K16" s="11">
        <v>219865</v>
      </c>
      <c r="L16" s="11">
        <v>44702</v>
      </c>
      <c r="M16" s="11">
        <v>24015</v>
      </c>
      <c r="N16" s="11">
        <v>16912</v>
      </c>
      <c r="O16" s="15">
        <f t="shared" si="0"/>
        <v>0.37832759160663954</v>
      </c>
      <c r="P16" s="51">
        <v>970</v>
      </c>
      <c r="Q16" s="11">
        <v>1337</v>
      </c>
      <c r="R16" s="11">
        <v>10201</v>
      </c>
      <c r="S16" s="11">
        <v>11538</v>
      </c>
      <c r="T16" s="40">
        <f t="shared" si="1"/>
        <v>0.48044971892567145</v>
      </c>
      <c r="U16" s="51">
        <v>2198</v>
      </c>
      <c r="V16" s="11">
        <v>48750</v>
      </c>
      <c r="W16" s="11">
        <v>4595</v>
      </c>
      <c r="X16" s="40">
        <f t="shared" si="2"/>
        <v>9.4256410256410253E-2</v>
      </c>
    </row>
    <row r="17" spans="2:24" ht="15.75" customHeight="1" x14ac:dyDescent="0.15">
      <c r="B17" s="10" t="s">
        <v>37</v>
      </c>
      <c r="C17" s="10">
        <v>2</v>
      </c>
      <c r="D17" s="11">
        <v>510963</v>
      </c>
      <c r="E17" s="11">
        <v>75722</v>
      </c>
      <c r="F17" s="11">
        <v>48950.002899999999</v>
      </c>
      <c r="G17" s="11">
        <v>0.67</v>
      </c>
      <c r="H17" s="11">
        <v>0.26</v>
      </c>
      <c r="I17" s="11">
        <v>0.93</v>
      </c>
      <c r="J17" s="11">
        <v>301627</v>
      </c>
      <c r="K17" s="11">
        <v>191783</v>
      </c>
      <c r="L17" s="11">
        <v>66008</v>
      </c>
      <c r="M17" s="11">
        <v>12995</v>
      </c>
      <c r="N17" s="11">
        <v>22129</v>
      </c>
      <c r="O17" s="15">
        <f t="shared" si="0"/>
        <v>0.33524724275845352</v>
      </c>
      <c r="P17" s="51">
        <v>1462</v>
      </c>
      <c r="Q17" s="11">
        <v>343</v>
      </c>
      <c r="R17" s="11">
        <v>3909</v>
      </c>
      <c r="S17" s="11">
        <v>4252</v>
      </c>
      <c r="T17" s="40">
        <f t="shared" si="1"/>
        <v>0.32720277029626782</v>
      </c>
      <c r="U17" s="51">
        <v>1020</v>
      </c>
      <c r="V17" s="11">
        <v>60650</v>
      </c>
      <c r="W17" s="11">
        <v>3063</v>
      </c>
      <c r="X17" s="40">
        <f t="shared" si="2"/>
        <v>5.0502885408079144E-2</v>
      </c>
    </row>
    <row r="18" spans="2:24" ht="15.75" customHeight="1" x14ac:dyDescent="0.15">
      <c r="B18" s="10" t="s">
        <v>37</v>
      </c>
      <c r="C18" s="10">
        <v>3</v>
      </c>
      <c r="D18" s="11">
        <v>327611</v>
      </c>
      <c r="E18" s="11">
        <v>197572</v>
      </c>
      <c r="F18" s="11">
        <v>139407.9376</v>
      </c>
      <c r="G18" s="11">
        <v>0.8</v>
      </c>
      <c r="H18" s="11">
        <v>0.4</v>
      </c>
      <c r="I18" s="11">
        <v>0.93</v>
      </c>
      <c r="J18" s="11">
        <v>165142</v>
      </c>
      <c r="K18" s="11">
        <v>128574</v>
      </c>
      <c r="L18" s="11">
        <v>88656</v>
      </c>
      <c r="M18" s="11">
        <v>4195</v>
      </c>
      <c r="N18" s="11">
        <v>66847</v>
      </c>
      <c r="O18" s="15">
        <f t="shared" si="0"/>
        <v>0.75400424111171271</v>
      </c>
      <c r="P18" s="51">
        <v>3975</v>
      </c>
      <c r="Q18" s="11">
        <v>864</v>
      </c>
      <c r="R18" s="11">
        <v>2253</v>
      </c>
      <c r="S18" s="11">
        <v>3117</v>
      </c>
      <c r="T18" s="40">
        <f t="shared" si="1"/>
        <v>0.74302741358760427</v>
      </c>
      <c r="U18" s="51">
        <v>332</v>
      </c>
      <c r="V18" s="11">
        <v>15118</v>
      </c>
      <c r="W18" s="11">
        <v>6935</v>
      </c>
      <c r="X18" s="40">
        <f t="shared" si="2"/>
        <v>0.45872469903426377</v>
      </c>
    </row>
    <row r="19" spans="2:24" ht="15.75" customHeight="1" x14ac:dyDescent="0.15">
      <c r="B19" s="10" t="s">
        <v>37</v>
      </c>
      <c r="C19" s="10">
        <v>4</v>
      </c>
      <c r="D19" s="11">
        <v>431370</v>
      </c>
      <c r="E19" s="11">
        <v>109404</v>
      </c>
      <c r="F19" s="11">
        <v>55173.9594</v>
      </c>
      <c r="G19" s="11">
        <v>0.71</v>
      </c>
      <c r="H19" s="11">
        <v>0.28000000000000003</v>
      </c>
      <c r="I19" s="11">
        <v>0.93</v>
      </c>
      <c r="J19" s="11">
        <v>268668</v>
      </c>
      <c r="K19" s="11">
        <v>182678</v>
      </c>
      <c r="L19" s="11">
        <v>61249</v>
      </c>
      <c r="M19" s="11">
        <v>17310</v>
      </c>
      <c r="N19" s="11">
        <v>32057</v>
      </c>
      <c r="O19" s="15">
        <f t="shared" si="0"/>
        <v>0.52338813694917463</v>
      </c>
      <c r="P19" s="51">
        <v>1758</v>
      </c>
      <c r="Q19" s="11">
        <v>1320</v>
      </c>
      <c r="R19" s="11">
        <v>8259</v>
      </c>
      <c r="S19" s="11">
        <v>9579</v>
      </c>
      <c r="T19" s="40">
        <f t="shared" si="1"/>
        <v>0.55337954939341416</v>
      </c>
      <c r="U19" s="51">
        <v>1725</v>
      </c>
      <c r="V19" s="11">
        <v>41211</v>
      </c>
      <c r="W19" s="11">
        <v>6424</v>
      </c>
      <c r="X19" s="40">
        <f t="shared" si="2"/>
        <v>0.1558807114605324</v>
      </c>
    </row>
    <row r="20" spans="2:24" ht="15.75" customHeight="1" x14ac:dyDescent="0.15">
      <c r="B20" s="10" t="s">
        <v>37</v>
      </c>
      <c r="C20" s="10">
        <v>5</v>
      </c>
      <c r="D20" s="11">
        <v>479766</v>
      </c>
      <c r="E20" s="11">
        <v>28626</v>
      </c>
      <c r="F20" s="11">
        <v>16484.078000000001</v>
      </c>
      <c r="G20" s="11">
        <v>0.65</v>
      </c>
      <c r="H20" s="11">
        <v>0.27</v>
      </c>
      <c r="I20" s="11">
        <v>0.91</v>
      </c>
      <c r="J20" s="11">
        <v>320159</v>
      </c>
      <c r="K20" s="11">
        <v>203259</v>
      </c>
      <c r="L20" s="11">
        <v>37935</v>
      </c>
      <c r="M20" s="11">
        <v>17797</v>
      </c>
      <c r="N20" s="11">
        <v>6804</v>
      </c>
      <c r="O20" s="15">
        <f t="shared" si="0"/>
        <v>0.17935943060498222</v>
      </c>
      <c r="P20" s="51">
        <v>966</v>
      </c>
      <c r="Q20" s="11">
        <v>721</v>
      </c>
      <c r="R20" s="11">
        <v>7819</v>
      </c>
      <c r="S20" s="11">
        <v>8540</v>
      </c>
      <c r="T20" s="40">
        <f t="shared" si="1"/>
        <v>0.4798561555318312</v>
      </c>
      <c r="U20" s="51">
        <v>2784</v>
      </c>
      <c r="V20" s="11">
        <v>69792</v>
      </c>
      <c r="W20" s="11">
        <v>2326</v>
      </c>
      <c r="X20" s="40">
        <f t="shared" si="2"/>
        <v>3.33276020174232E-2</v>
      </c>
    </row>
    <row r="21" spans="2:24" ht="15.75" customHeight="1" x14ac:dyDescent="0.15">
      <c r="B21" s="10" t="s">
        <v>37</v>
      </c>
      <c r="C21" s="10">
        <v>6</v>
      </c>
      <c r="D21" s="11">
        <v>487254</v>
      </c>
      <c r="E21" s="11">
        <v>51224</v>
      </c>
      <c r="F21" s="11">
        <v>26983.981800000001</v>
      </c>
      <c r="G21" s="11">
        <v>0.65</v>
      </c>
      <c r="H21" s="11">
        <v>0.25</v>
      </c>
      <c r="I21" s="11">
        <v>0.93</v>
      </c>
      <c r="J21" s="11">
        <v>331276</v>
      </c>
      <c r="K21" s="11">
        <v>207406</v>
      </c>
      <c r="L21" s="11">
        <v>44683</v>
      </c>
      <c r="M21" s="11">
        <v>21306</v>
      </c>
      <c r="N21" s="11">
        <v>12900</v>
      </c>
      <c r="O21" s="15">
        <f t="shared" si="0"/>
        <v>0.28870040059978069</v>
      </c>
      <c r="P21" s="51">
        <v>1189</v>
      </c>
      <c r="Q21" s="11">
        <v>819</v>
      </c>
      <c r="R21" s="11">
        <v>7340</v>
      </c>
      <c r="S21" s="11">
        <v>8159</v>
      </c>
      <c r="T21" s="40">
        <f t="shared" si="1"/>
        <v>0.38294377170750021</v>
      </c>
      <c r="U21" s="51">
        <v>1915</v>
      </c>
      <c r="V21" s="11">
        <v>47740</v>
      </c>
      <c r="W21" s="11">
        <v>2910</v>
      </c>
      <c r="X21" s="40">
        <f t="shared" si="2"/>
        <v>6.0955173858399665E-2</v>
      </c>
    </row>
    <row r="22" spans="2:24" ht="15.75" customHeight="1" x14ac:dyDescent="0.15">
      <c r="B22" s="10" t="s">
        <v>37</v>
      </c>
      <c r="C22" s="10">
        <v>7</v>
      </c>
      <c r="D22" s="11">
        <v>408050</v>
      </c>
      <c r="E22" s="11">
        <v>157599</v>
      </c>
      <c r="F22" s="11">
        <v>111067.7111</v>
      </c>
      <c r="G22" s="11">
        <v>0.75</v>
      </c>
      <c r="H22" s="11">
        <v>0.28000000000000003</v>
      </c>
      <c r="I22" s="11">
        <v>0.93</v>
      </c>
      <c r="J22" s="11">
        <v>224462</v>
      </c>
      <c r="K22" s="11">
        <v>162356</v>
      </c>
      <c r="L22" s="11">
        <v>80857</v>
      </c>
      <c r="M22" s="11">
        <v>9250</v>
      </c>
      <c r="N22" s="11">
        <v>46174</v>
      </c>
      <c r="O22" s="15">
        <f t="shared" si="0"/>
        <v>0.57105754603806724</v>
      </c>
      <c r="P22" s="51">
        <v>3662</v>
      </c>
      <c r="Q22" s="11">
        <v>932</v>
      </c>
      <c r="R22" s="11">
        <v>4490</v>
      </c>
      <c r="S22" s="11">
        <v>5422</v>
      </c>
      <c r="T22" s="40">
        <f t="shared" si="1"/>
        <v>0.58616216216216221</v>
      </c>
      <c r="U22" s="51">
        <v>934</v>
      </c>
      <c r="V22" s="11">
        <v>25496</v>
      </c>
      <c r="W22" s="11">
        <v>6196</v>
      </c>
      <c r="X22" s="40">
        <f t="shared" si="2"/>
        <v>0.24301851270787575</v>
      </c>
    </row>
    <row r="23" spans="2:24" ht="15.75" customHeight="1" x14ac:dyDescent="0.15">
      <c r="B23" s="10" t="s">
        <v>37</v>
      </c>
      <c r="C23" s="10">
        <v>8</v>
      </c>
      <c r="D23" s="11">
        <v>457610</v>
      </c>
      <c r="E23" s="11">
        <v>53009</v>
      </c>
      <c r="F23" s="11">
        <v>31201.314699999999</v>
      </c>
      <c r="G23" s="11">
        <v>0.65</v>
      </c>
      <c r="H23" s="11">
        <v>0.25</v>
      </c>
      <c r="I23" s="11">
        <v>0.93</v>
      </c>
      <c r="J23" s="11">
        <v>298280</v>
      </c>
      <c r="K23" s="11">
        <v>185570</v>
      </c>
      <c r="L23" s="11">
        <v>44924</v>
      </c>
      <c r="M23" s="11">
        <v>16057</v>
      </c>
      <c r="N23" s="11">
        <v>14905</v>
      </c>
      <c r="O23" s="15">
        <f t="shared" si="0"/>
        <v>0.33178256611165524</v>
      </c>
      <c r="P23" s="51">
        <v>1064</v>
      </c>
      <c r="Q23" s="11">
        <v>543</v>
      </c>
      <c r="R23" s="11">
        <v>5806</v>
      </c>
      <c r="S23" s="11">
        <v>6349</v>
      </c>
      <c r="T23" s="40">
        <f t="shared" si="1"/>
        <v>0.39540387369994395</v>
      </c>
      <c r="U23" s="51">
        <v>1430</v>
      </c>
      <c r="V23" s="11">
        <v>57095</v>
      </c>
      <c r="W23" s="11">
        <v>3189</v>
      </c>
      <c r="X23" s="40">
        <f t="shared" si="2"/>
        <v>5.5854277957789647E-2</v>
      </c>
    </row>
    <row r="24" spans="2:24" ht="15.75" customHeight="1" x14ac:dyDescent="0.15">
      <c r="B24" s="10" t="s">
        <v>37</v>
      </c>
      <c r="C24" s="10">
        <v>9</v>
      </c>
      <c r="D24" s="11">
        <v>470194</v>
      </c>
      <c r="E24" s="11">
        <v>44494</v>
      </c>
      <c r="F24" s="11">
        <v>30776.710200000001</v>
      </c>
      <c r="G24" s="11">
        <v>0.65</v>
      </c>
      <c r="H24" s="11">
        <v>0.26</v>
      </c>
      <c r="I24" s="11">
        <v>0.93</v>
      </c>
      <c r="J24" s="11">
        <v>280535</v>
      </c>
      <c r="K24" s="11">
        <v>173712</v>
      </c>
      <c r="L24" s="11">
        <v>44722</v>
      </c>
      <c r="M24" s="11">
        <v>12561</v>
      </c>
      <c r="N24" s="11">
        <v>12787</v>
      </c>
      <c r="O24" s="15">
        <f t="shared" si="0"/>
        <v>0.28592191762443542</v>
      </c>
      <c r="P24" s="51">
        <v>2004</v>
      </c>
      <c r="Q24" s="11">
        <v>521</v>
      </c>
      <c r="R24" s="11">
        <v>4775</v>
      </c>
      <c r="S24" s="11">
        <v>5296</v>
      </c>
      <c r="T24" s="40">
        <f t="shared" si="1"/>
        <v>0.42162248228644217</v>
      </c>
      <c r="U24" s="51">
        <v>1841</v>
      </c>
      <c r="V24" s="11">
        <v>75150</v>
      </c>
      <c r="W24" s="11">
        <v>2954</v>
      </c>
      <c r="X24" s="40">
        <f t="shared" si="2"/>
        <v>3.9308050565535595E-2</v>
      </c>
    </row>
    <row r="25" spans="2:24" ht="15.75" customHeight="1" x14ac:dyDescent="0.15">
      <c r="B25" s="10" t="s">
        <v>38</v>
      </c>
      <c r="C25" s="10">
        <v>1</v>
      </c>
      <c r="D25" s="11">
        <v>408512</v>
      </c>
      <c r="E25" s="11">
        <v>33712</v>
      </c>
      <c r="F25" s="11">
        <v>18043.9342</v>
      </c>
      <c r="G25" s="11">
        <v>0.65</v>
      </c>
      <c r="H25" s="11">
        <v>0.25</v>
      </c>
      <c r="I25" s="11">
        <v>0.93</v>
      </c>
      <c r="J25" s="11">
        <v>275280</v>
      </c>
      <c r="K25" s="11">
        <v>173734</v>
      </c>
      <c r="L25" s="11">
        <v>41775</v>
      </c>
      <c r="M25" s="11">
        <v>15244</v>
      </c>
      <c r="N25" s="11">
        <v>11141</v>
      </c>
      <c r="O25" s="15">
        <f t="shared" si="0"/>
        <v>0.26669060442848591</v>
      </c>
      <c r="P25" s="51">
        <v>1192</v>
      </c>
      <c r="Q25" s="11">
        <v>559</v>
      </c>
      <c r="R25" s="11">
        <v>5565</v>
      </c>
      <c r="S25" s="11">
        <v>6124</v>
      </c>
      <c r="T25" s="40">
        <f t="shared" si="1"/>
        <v>0.40173182891629494</v>
      </c>
      <c r="U25" s="51">
        <v>1380</v>
      </c>
      <c r="V25" s="11">
        <v>49832</v>
      </c>
      <c r="W25" s="11">
        <v>2567</v>
      </c>
      <c r="X25" s="40">
        <f t="shared" si="2"/>
        <v>5.1513083962112696E-2</v>
      </c>
    </row>
    <row r="26" spans="2:24" ht="15.75" customHeight="1" x14ac:dyDescent="0.15">
      <c r="B26" s="10" t="s">
        <v>38</v>
      </c>
      <c r="C26" s="10">
        <v>2</v>
      </c>
      <c r="D26" s="11">
        <v>461153</v>
      </c>
      <c r="E26" s="11">
        <v>83825</v>
      </c>
      <c r="F26" s="11">
        <v>30839.3141</v>
      </c>
      <c r="G26" s="11">
        <v>0.71</v>
      </c>
      <c r="H26" s="11">
        <v>0.31</v>
      </c>
      <c r="I26" s="11">
        <v>0.94</v>
      </c>
      <c r="J26" s="11">
        <v>344806</v>
      </c>
      <c r="K26" s="11">
        <v>241869</v>
      </c>
      <c r="L26" s="11">
        <v>68185</v>
      </c>
      <c r="M26" s="11">
        <v>8485</v>
      </c>
      <c r="N26" s="11">
        <v>25469</v>
      </c>
      <c r="O26" s="15">
        <f t="shared" si="0"/>
        <v>0.37352790203123853</v>
      </c>
      <c r="P26" s="51">
        <v>882</v>
      </c>
      <c r="Q26" s="11">
        <v>591</v>
      </c>
      <c r="R26" s="11">
        <v>3759</v>
      </c>
      <c r="S26" s="11">
        <v>4350</v>
      </c>
      <c r="T26" s="40">
        <f t="shared" si="1"/>
        <v>0.51266941661756038</v>
      </c>
      <c r="U26" s="51">
        <v>372</v>
      </c>
      <c r="V26" s="11">
        <v>19672</v>
      </c>
      <c r="W26" s="11">
        <v>3189</v>
      </c>
      <c r="X26" s="40">
        <f t="shared" si="2"/>
        <v>0.16210858072387149</v>
      </c>
    </row>
    <row r="27" spans="2:24" ht="15.75" customHeight="1" x14ac:dyDescent="0.15">
      <c r="B27" s="10" t="s">
        <v>38</v>
      </c>
      <c r="C27" s="10">
        <v>3</v>
      </c>
      <c r="D27" s="11">
        <v>482652</v>
      </c>
      <c r="E27" s="11">
        <v>31288</v>
      </c>
      <c r="F27" s="11">
        <v>13036.686299999999</v>
      </c>
      <c r="G27" s="11">
        <v>0.65</v>
      </c>
      <c r="H27" s="11">
        <v>0.28000000000000003</v>
      </c>
      <c r="I27" s="11">
        <v>0.92</v>
      </c>
      <c r="J27" s="11">
        <v>354339</v>
      </c>
      <c r="K27" s="11">
        <v>226299</v>
      </c>
      <c r="L27" s="11">
        <v>37798</v>
      </c>
      <c r="M27" s="11">
        <v>24396</v>
      </c>
      <c r="N27" s="11">
        <v>7700</v>
      </c>
      <c r="O27" s="15">
        <f t="shared" si="0"/>
        <v>0.20371448224773797</v>
      </c>
      <c r="P27" s="51">
        <v>695</v>
      </c>
      <c r="Q27" s="11">
        <v>978</v>
      </c>
      <c r="R27" s="11">
        <v>9724</v>
      </c>
      <c r="S27" s="11">
        <v>10702</v>
      </c>
      <c r="T27" s="40">
        <f t="shared" si="1"/>
        <v>0.43867847188063619</v>
      </c>
      <c r="U27" s="51">
        <v>2597</v>
      </c>
      <c r="V27" s="11">
        <v>47632</v>
      </c>
      <c r="W27" s="11">
        <v>2547</v>
      </c>
      <c r="X27" s="40">
        <f t="shared" si="2"/>
        <v>5.347245549210615E-2</v>
      </c>
    </row>
    <row r="28" spans="2:24" ht="15.75" customHeight="1" x14ac:dyDescent="0.15">
      <c r="B28" s="10" t="s">
        <v>38</v>
      </c>
      <c r="C28" s="10">
        <v>4</v>
      </c>
      <c r="D28" s="11">
        <v>414354</v>
      </c>
      <c r="E28" s="11">
        <v>85968</v>
      </c>
      <c r="F28" s="11">
        <v>46264.3105</v>
      </c>
      <c r="G28" s="11">
        <v>0.71</v>
      </c>
      <c r="H28" s="11">
        <v>0.27</v>
      </c>
      <c r="I28" s="11">
        <v>0.94</v>
      </c>
      <c r="J28" s="11">
        <v>298509</v>
      </c>
      <c r="K28" s="11">
        <v>207612</v>
      </c>
      <c r="L28" s="11">
        <v>68388</v>
      </c>
      <c r="M28" s="11">
        <v>11130</v>
      </c>
      <c r="N28" s="11">
        <v>29367</v>
      </c>
      <c r="O28" s="15">
        <f t="shared" si="0"/>
        <v>0.42941744165643098</v>
      </c>
      <c r="P28" s="51">
        <v>1226</v>
      </c>
      <c r="Q28" s="11">
        <v>711</v>
      </c>
      <c r="R28" s="11">
        <v>4421</v>
      </c>
      <c r="S28" s="11">
        <v>5132</v>
      </c>
      <c r="T28" s="40">
        <f t="shared" si="1"/>
        <v>0.46109613656783466</v>
      </c>
      <c r="U28" s="51">
        <v>761</v>
      </c>
      <c r="V28" s="11">
        <v>22160</v>
      </c>
      <c r="W28" s="11">
        <v>3426</v>
      </c>
      <c r="X28" s="40">
        <f t="shared" si="2"/>
        <v>0.1546028880866426</v>
      </c>
    </row>
    <row r="29" spans="2:24" ht="15.75" customHeight="1" x14ac:dyDescent="0.15">
      <c r="B29" s="10" t="s">
        <v>38</v>
      </c>
      <c r="C29" s="10">
        <v>5</v>
      </c>
      <c r="D29" s="11">
        <v>454538</v>
      </c>
      <c r="E29" s="11">
        <v>33671</v>
      </c>
      <c r="F29" s="11">
        <v>21312.655500000001</v>
      </c>
      <c r="G29" s="11">
        <v>0.65</v>
      </c>
      <c r="H29" s="11">
        <v>0.26</v>
      </c>
      <c r="I29" s="11">
        <v>0.93</v>
      </c>
      <c r="J29" s="11">
        <v>321941</v>
      </c>
      <c r="K29" s="11">
        <v>202885</v>
      </c>
      <c r="L29" s="11">
        <v>42139</v>
      </c>
      <c r="M29" s="11">
        <v>19171</v>
      </c>
      <c r="N29" s="11">
        <v>9606</v>
      </c>
      <c r="O29" s="15">
        <f t="shared" si="0"/>
        <v>0.22795984717245307</v>
      </c>
      <c r="P29" s="51">
        <v>1199</v>
      </c>
      <c r="Q29" s="11">
        <v>756</v>
      </c>
      <c r="R29" s="11">
        <v>7006</v>
      </c>
      <c r="S29" s="11">
        <v>7762</v>
      </c>
      <c r="T29" s="40">
        <f t="shared" si="1"/>
        <v>0.40488237441969643</v>
      </c>
      <c r="U29" s="51">
        <v>1918</v>
      </c>
      <c r="V29" s="11">
        <v>50077</v>
      </c>
      <c r="W29" s="11">
        <v>2984</v>
      </c>
      <c r="X29" s="40">
        <f t="shared" si="2"/>
        <v>5.9588234119456039E-2</v>
      </c>
    </row>
    <row r="30" spans="2:24" ht="15.75" customHeight="1" x14ac:dyDescent="0.15">
      <c r="B30" s="10" t="s">
        <v>38</v>
      </c>
      <c r="C30" s="10">
        <v>6</v>
      </c>
      <c r="D30" s="11">
        <v>383673</v>
      </c>
      <c r="E30" s="11">
        <v>111620</v>
      </c>
      <c r="F30" s="11">
        <v>64887.886299999998</v>
      </c>
      <c r="G30" s="11">
        <v>0.73</v>
      </c>
      <c r="H30" s="11">
        <v>0.33</v>
      </c>
      <c r="I30" s="11">
        <v>0.94</v>
      </c>
      <c r="J30" s="11">
        <v>263375</v>
      </c>
      <c r="K30" s="11">
        <v>189184</v>
      </c>
      <c r="L30" s="11">
        <v>61403</v>
      </c>
      <c r="M30" s="11">
        <v>14835</v>
      </c>
      <c r="N30" s="11">
        <v>32723</v>
      </c>
      <c r="O30" s="15">
        <f t="shared" si="0"/>
        <v>0.53292184420956634</v>
      </c>
      <c r="P30" s="51">
        <v>1813</v>
      </c>
      <c r="Q30" s="11">
        <v>1751</v>
      </c>
      <c r="R30" s="11">
        <v>7551</v>
      </c>
      <c r="S30" s="11">
        <v>9302</v>
      </c>
      <c r="T30" s="40">
        <f t="shared" si="1"/>
        <v>0.62703067071115604</v>
      </c>
      <c r="U30" s="51">
        <v>1510</v>
      </c>
      <c r="V30" s="11">
        <v>31914</v>
      </c>
      <c r="W30" s="11">
        <v>7172</v>
      </c>
      <c r="X30" s="40">
        <f t="shared" si="2"/>
        <v>0.22472895907752083</v>
      </c>
    </row>
    <row r="31" spans="2:24" ht="15.75" customHeight="1" x14ac:dyDescent="0.15">
      <c r="B31" s="10" t="s">
        <v>38</v>
      </c>
      <c r="C31" s="10">
        <v>7</v>
      </c>
      <c r="D31" s="11">
        <v>393235</v>
      </c>
      <c r="E31" s="11">
        <v>152461</v>
      </c>
      <c r="F31" s="11">
        <v>100653.61470000001</v>
      </c>
      <c r="G31" s="11">
        <v>0.76</v>
      </c>
      <c r="H31" s="11">
        <v>0.28999999999999998</v>
      </c>
      <c r="I31" s="11">
        <v>0.94</v>
      </c>
      <c r="J31" s="11">
        <v>268120</v>
      </c>
      <c r="K31" s="11">
        <v>199471</v>
      </c>
      <c r="L31" s="11">
        <v>77906</v>
      </c>
      <c r="M31" s="11">
        <v>9207</v>
      </c>
      <c r="N31" s="11">
        <v>46684</v>
      </c>
      <c r="O31" s="15">
        <f t="shared" si="0"/>
        <v>0.59923497548327476</v>
      </c>
      <c r="P31" s="51">
        <v>2001</v>
      </c>
      <c r="Q31" s="11">
        <v>1748</v>
      </c>
      <c r="R31" s="11">
        <v>4866</v>
      </c>
      <c r="S31" s="11">
        <v>6614</v>
      </c>
      <c r="T31" s="40">
        <f t="shared" si="1"/>
        <v>0.71836646030194418</v>
      </c>
      <c r="U31" s="51">
        <v>918</v>
      </c>
      <c r="V31" s="11">
        <v>23747</v>
      </c>
      <c r="W31" s="11">
        <v>7106</v>
      </c>
      <c r="X31" s="40">
        <f t="shared" si="2"/>
        <v>0.2992377984587527</v>
      </c>
    </row>
    <row r="32" spans="2:24" ht="15.75" customHeight="1" x14ac:dyDescent="0.15">
      <c r="B32" s="10" t="s">
        <v>38</v>
      </c>
      <c r="C32" s="10">
        <v>8</v>
      </c>
      <c r="D32" s="11">
        <v>393369</v>
      </c>
      <c r="E32" s="11">
        <v>172719</v>
      </c>
      <c r="F32" s="11">
        <v>124206.1951</v>
      </c>
      <c r="G32" s="11">
        <v>0.77</v>
      </c>
      <c r="H32" s="11">
        <v>0.35</v>
      </c>
      <c r="I32" s="11">
        <v>0.95</v>
      </c>
      <c r="J32" s="11">
        <v>261468</v>
      </c>
      <c r="K32" s="11">
        <v>197767</v>
      </c>
      <c r="L32" s="11">
        <v>90645</v>
      </c>
      <c r="M32" s="11">
        <v>4628</v>
      </c>
      <c r="N32" s="11">
        <v>56926</v>
      </c>
      <c r="O32" s="15">
        <f t="shared" si="0"/>
        <v>0.62801037012521377</v>
      </c>
      <c r="P32" s="51">
        <v>1908</v>
      </c>
      <c r="Q32" s="11">
        <v>794</v>
      </c>
      <c r="R32" s="11">
        <v>2269</v>
      </c>
      <c r="S32" s="11">
        <v>3063</v>
      </c>
      <c r="T32" s="40">
        <f t="shared" si="1"/>
        <v>0.66184096802074333</v>
      </c>
      <c r="U32" s="51">
        <v>346</v>
      </c>
      <c r="V32" s="11">
        <v>14380</v>
      </c>
      <c r="W32" s="11">
        <v>4696</v>
      </c>
      <c r="X32" s="40">
        <f t="shared" si="2"/>
        <v>0.3265646731571627</v>
      </c>
    </row>
    <row r="33" spans="2:24" ht="15.75" customHeight="1" x14ac:dyDescent="0.15">
      <c r="B33" s="10" t="s">
        <v>38</v>
      </c>
      <c r="C33" s="10">
        <v>9</v>
      </c>
      <c r="D33" s="11">
        <v>356825</v>
      </c>
      <c r="E33" s="11">
        <v>96916</v>
      </c>
      <c r="F33" s="11">
        <v>72727.275200000004</v>
      </c>
      <c r="G33" s="11">
        <v>0.72</v>
      </c>
      <c r="H33" s="11">
        <v>0.28000000000000003</v>
      </c>
      <c r="I33" s="11">
        <v>0.94</v>
      </c>
      <c r="J33" s="11">
        <v>228984</v>
      </c>
      <c r="K33" s="11">
        <v>160552</v>
      </c>
      <c r="L33" s="11">
        <v>68704</v>
      </c>
      <c r="M33" s="11">
        <v>10158</v>
      </c>
      <c r="N33" s="11">
        <v>33327</v>
      </c>
      <c r="O33" s="15">
        <f t="shared" si="0"/>
        <v>0.48508092687470888</v>
      </c>
      <c r="P33" s="51">
        <v>2077</v>
      </c>
      <c r="Q33" s="11">
        <v>879</v>
      </c>
      <c r="R33" s="11">
        <v>4910</v>
      </c>
      <c r="S33" s="11">
        <v>5789</v>
      </c>
      <c r="T33" s="40">
        <f t="shared" si="1"/>
        <v>0.56989564874975385</v>
      </c>
      <c r="U33" s="51">
        <v>1076</v>
      </c>
      <c r="V33" s="11">
        <v>29376</v>
      </c>
      <c r="W33" s="11">
        <v>5274</v>
      </c>
      <c r="X33" s="40">
        <f t="shared" si="2"/>
        <v>0.1795343137254902</v>
      </c>
    </row>
    <row r="34" spans="2:24" ht="15.75" customHeight="1" x14ac:dyDescent="0.15">
      <c r="B34" s="10" t="s">
        <v>38</v>
      </c>
      <c r="C34" s="10">
        <v>10</v>
      </c>
      <c r="D34" s="11">
        <v>464995</v>
      </c>
      <c r="E34" s="11">
        <v>113284</v>
      </c>
      <c r="F34" s="11">
        <v>69372.355800000005</v>
      </c>
      <c r="G34" s="11">
        <v>0.73</v>
      </c>
      <c r="H34" s="11">
        <v>0.36</v>
      </c>
      <c r="I34" s="11">
        <v>0.94</v>
      </c>
      <c r="J34" s="11">
        <v>340429</v>
      </c>
      <c r="K34" s="11">
        <v>243877</v>
      </c>
      <c r="L34" s="11">
        <v>68089</v>
      </c>
      <c r="M34" s="11">
        <v>20375</v>
      </c>
      <c r="N34" s="11">
        <v>31294</v>
      </c>
      <c r="O34" s="15">
        <f t="shared" si="0"/>
        <v>0.45960434137672751</v>
      </c>
      <c r="P34" s="51">
        <v>1386</v>
      </c>
      <c r="Q34" s="11">
        <v>3005</v>
      </c>
      <c r="R34" s="11">
        <v>10879</v>
      </c>
      <c r="S34" s="11">
        <v>13884</v>
      </c>
      <c r="T34" s="40">
        <f t="shared" si="1"/>
        <v>0.68142331288343561</v>
      </c>
      <c r="U34" s="51">
        <v>1555</v>
      </c>
      <c r="V34" s="11">
        <v>24480</v>
      </c>
      <c r="W34" s="11">
        <v>5237</v>
      </c>
      <c r="X34" s="40">
        <f t="shared" si="2"/>
        <v>0.21392973856209149</v>
      </c>
    </row>
    <row r="35" spans="2:24" ht="15.75" customHeight="1" x14ac:dyDescent="0.15">
      <c r="B35" s="10" t="s">
        <v>38</v>
      </c>
      <c r="C35" s="10">
        <v>11</v>
      </c>
      <c r="D35" s="11">
        <v>416890</v>
      </c>
      <c r="E35" s="11">
        <v>246160</v>
      </c>
      <c r="F35" s="11">
        <v>125796.72990000001</v>
      </c>
      <c r="G35" s="11">
        <v>0.8</v>
      </c>
      <c r="H35" s="11">
        <v>0.44</v>
      </c>
      <c r="I35" s="11">
        <v>0.95</v>
      </c>
      <c r="J35" s="11">
        <v>293990</v>
      </c>
      <c r="K35" s="11">
        <v>235080</v>
      </c>
      <c r="L35" s="11">
        <v>96047</v>
      </c>
      <c r="M35" s="11">
        <v>3461</v>
      </c>
      <c r="N35" s="11">
        <v>70378</v>
      </c>
      <c r="O35" s="15">
        <f t="shared" si="0"/>
        <v>0.73274542671816922</v>
      </c>
      <c r="P35" s="51">
        <v>52</v>
      </c>
      <c r="Q35" s="11">
        <v>1659</v>
      </c>
      <c r="R35" s="11">
        <v>1585</v>
      </c>
      <c r="S35" s="11">
        <v>3244</v>
      </c>
      <c r="T35" s="40">
        <f t="shared" si="1"/>
        <v>0.93730135798902048</v>
      </c>
      <c r="U35" s="51">
        <v>7</v>
      </c>
      <c r="V35" s="11">
        <v>9769</v>
      </c>
      <c r="W35" s="11">
        <v>4940</v>
      </c>
      <c r="X35" s="40">
        <f t="shared" si="2"/>
        <v>0.50568123656464325</v>
      </c>
    </row>
    <row r="36" spans="2:24" ht="15.75" customHeight="1" x14ac:dyDescent="0.15">
      <c r="B36" s="10" t="s">
        <v>38</v>
      </c>
      <c r="C36" s="10">
        <v>12</v>
      </c>
      <c r="D36" s="11">
        <v>420788</v>
      </c>
      <c r="E36" s="11">
        <v>261567</v>
      </c>
      <c r="F36" s="11">
        <v>155347.75440000001</v>
      </c>
      <c r="G36" s="11">
        <v>0.81</v>
      </c>
      <c r="H36" s="11">
        <v>0.4</v>
      </c>
      <c r="I36" s="11">
        <v>0.95</v>
      </c>
      <c r="J36" s="11">
        <v>294129</v>
      </c>
      <c r="K36" s="11">
        <v>235932</v>
      </c>
      <c r="L36" s="11">
        <v>94592</v>
      </c>
      <c r="M36" s="11">
        <v>2693</v>
      </c>
      <c r="N36" s="11">
        <v>74115</v>
      </c>
      <c r="O36" s="15">
        <f t="shared" si="0"/>
        <v>0.78352291948579156</v>
      </c>
      <c r="P36" s="51">
        <v>239</v>
      </c>
      <c r="Q36" s="11">
        <v>1141</v>
      </c>
      <c r="R36" s="11">
        <v>1222</v>
      </c>
      <c r="S36" s="11">
        <v>2363</v>
      </c>
      <c r="T36" s="40">
        <f t="shared" si="1"/>
        <v>0.87746008169327883</v>
      </c>
      <c r="U36" s="51">
        <v>23</v>
      </c>
      <c r="V36" s="11">
        <v>7019</v>
      </c>
      <c r="W36" s="11">
        <v>3861</v>
      </c>
      <c r="X36" s="40">
        <f t="shared" si="2"/>
        <v>0.55007835874056132</v>
      </c>
    </row>
    <row r="37" spans="2:24" ht="15.75" customHeight="1" x14ac:dyDescent="0.15">
      <c r="B37" s="10" t="s">
        <v>38</v>
      </c>
      <c r="C37" s="10">
        <v>13</v>
      </c>
      <c r="D37" s="11">
        <v>305918</v>
      </c>
      <c r="E37" s="11">
        <v>89152</v>
      </c>
      <c r="F37" s="11">
        <v>67351.115699999995</v>
      </c>
      <c r="G37" s="11">
        <v>0.73</v>
      </c>
      <c r="H37" s="11">
        <v>0.28999999999999998</v>
      </c>
      <c r="I37" s="11">
        <v>0.93</v>
      </c>
      <c r="J37" s="11">
        <v>180733</v>
      </c>
      <c r="K37" s="11">
        <v>127973</v>
      </c>
      <c r="L37" s="11">
        <v>68445</v>
      </c>
      <c r="M37" s="11">
        <v>5494</v>
      </c>
      <c r="N37" s="11">
        <v>32620</v>
      </c>
      <c r="O37" s="15">
        <f t="shared" si="0"/>
        <v>0.47658704068960478</v>
      </c>
      <c r="P37" s="51">
        <v>3227</v>
      </c>
      <c r="Q37" s="11">
        <v>536</v>
      </c>
      <c r="R37" s="11">
        <v>2470</v>
      </c>
      <c r="S37" s="11">
        <v>3006</v>
      </c>
      <c r="T37" s="40">
        <f t="shared" si="1"/>
        <v>0.5471423370950127</v>
      </c>
      <c r="U37" s="51">
        <v>637</v>
      </c>
      <c r="V37" s="11">
        <v>26411</v>
      </c>
      <c r="W37" s="11">
        <v>5569</v>
      </c>
      <c r="X37" s="40">
        <f t="shared" si="2"/>
        <v>0.2108591117337473</v>
      </c>
    </row>
    <row r="38" spans="2:24" ht="15.75" customHeight="1" x14ac:dyDescent="0.15">
      <c r="B38" s="10" t="s">
        <v>38</v>
      </c>
      <c r="C38" s="10">
        <v>14</v>
      </c>
      <c r="D38" s="11">
        <v>399681</v>
      </c>
      <c r="E38" s="11">
        <v>151885</v>
      </c>
      <c r="F38" s="11">
        <v>112253.4458</v>
      </c>
      <c r="G38" s="11">
        <v>0.76</v>
      </c>
      <c r="H38" s="11">
        <v>0.34</v>
      </c>
      <c r="I38" s="11">
        <v>0.94</v>
      </c>
      <c r="J38" s="11">
        <v>276008</v>
      </c>
      <c r="K38" s="11">
        <v>206976</v>
      </c>
      <c r="L38" s="11">
        <v>80838</v>
      </c>
      <c r="M38" s="11">
        <v>13354</v>
      </c>
      <c r="N38" s="11">
        <v>48733</v>
      </c>
      <c r="O38" s="15">
        <f t="shared" si="0"/>
        <v>0.60284767064994182</v>
      </c>
      <c r="P38" s="51">
        <v>644</v>
      </c>
      <c r="Q38" s="11">
        <v>2508</v>
      </c>
      <c r="R38" s="11">
        <v>7958</v>
      </c>
      <c r="S38" s="11">
        <v>10466</v>
      </c>
      <c r="T38" s="40">
        <f t="shared" si="1"/>
        <v>0.78373521042384309</v>
      </c>
      <c r="U38" s="51">
        <v>717</v>
      </c>
      <c r="V38" s="11">
        <v>17997</v>
      </c>
      <c r="W38" s="11">
        <v>5523</v>
      </c>
      <c r="X38" s="40">
        <f t="shared" si="2"/>
        <v>0.30688448074679114</v>
      </c>
    </row>
    <row r="39" spans="2:24" ht="15.75" customHeight="1" x14ac:dyDescent="0.15">
      <c r="B39" s="10" t="s">
        <v>38</v>
      </c>
      <c r="C39" s="10">
        <v>15</v>
      </c>
      <c r="D39" s="11">
        <v>395394</v>
      </c>
      <c r="E39" s="11">
        <v>166932</v>
      </c>
      <c r="F39" s="11">
        <v>118316.74800000001</v>
      </c>
      <c r="G39" s="11">
        <v>0.77</v>
      </c>
      <c r="H39" s="11">
        <v>0.4</v>
      </c>
      <c r="I39" s="11">
        <v>0.94</v>
      </c>
      <c r="J39" s="11">
        <v>274457</v>
      </c>
      <c r="K39" s="11">
        <v>209451</v>
      </c>
      <c r="L39" s="11">
        <v>85064</v>
      </c>
      <c r="M39" s="11">
        <v>7271</v>
      </c>
      <c r="N39" s="11">
        <v>52734</v>
      </c>
      <c r="O39" s="15">
        <f t="shared" si="0"/>
        <v>0.61993322674691997</v>
      </c>
      <c r="P39" s="51">
        <v>543</v>
      </c>
      <c r="Q39" s="11">
        <v>1930</v>
      </c>
      <c r="R39" s="11">
        <v>4277</v>
      </c>
      <c r="S39" s="11">
        <v>6207</v>
      </c>
      <c r="T39" s="40">
        <f t="shared" si="1"/>
        <v>0.85366524549580525</v>
      </c>
      <c r="U39" s="51">
        <v>271</v>
      </c>
      <c r="V39" s="11">
        <v>13724</v>
      </c>
      <c r="W39" s="11">
        <v>4999</v>
      </c>
      <c r="X39" s="40">
        <f t="shared" si="2"/>
        <v>0.36425240454677937</v>
      </c>
    </row>
    <row r="40" spans="2:24" ht="15.75" customHeight="1" x14ac:dyDescent="0.15">
      <c r="B40" s="10" t="s">
        <v>38</v>
      </c>
      <c r="C40" s="10">
        <v>16</v>
      </c>
      <c r="D40" s="11">
        <v>415858</v>
      </c>
      <c r="E40" s="11">
        <v>122503</v>
      </c>
      <c r="F40" s="11">
        <v>74438.057000000001</v>
      </c>
      <c r="G40" s="11">
        <v>0.74</v>
      </c>
      <c r="H40" s="11">
        <v>0.38</v>
      </c>
      <c r="I40" s="11">
        <v>0.93</v>
      </c>
      <c r="J40" s="11">
        <v>301888</v>
      </c>
      <c r="K40" s="11">
        <v>221726</v>
      </c>
      <c r="L40" s="11">
        <v>66950</v>
      </c>
      <c r="M40" s="11">
        <v>15320</v>
      </c>
      <c r="N40" s="11">
        <v>33344</v>
      </c>
      <c r="O40" s="15">
        <f t="shared" si="0"/>
        <v>0.49804331590739359</v>
      </c>
      <c r="P40" s="51">
        <v>398</v>
      </c>
      <c r="Q40" s="11">
        <v>2945</v>
      </c>
      <c r="R40" s="11">
        <v>9276</v>
      </c>
      <c r="S40" s="11">
        <v>12221</v>
      </c>
      <c r="T40" s="40">
        <f t="shared" si="1"/>
        <v>0.79771540469973889</v>
      </c>
      <c r="U40" s="51">
        <v>502</v>
      </c>
      <c r="V40" s="11">
        <v>18946</v>
      </c>
      <c r="W40" s="11">
        <v>5194</v>
      </c>
      <c r="X40" s="40">
        <f t="shared" si="2"/>
        <v>0.27414757732502903</v>
      </c>
    </row>
    <row r="41" spans="2:24" ht="15.75" customHeight="1" x14ac:dyDescent="0.15">
      <c r="B41" s="10" t="s">
        <v>38</v>
      </c>
      <c r="C41" s="10">
        <v>17</v>
      </c>
      <c r="D41" s="11">
        <v>342627</v>
      </c>
      <c r="E41" s="11">
        <v>136705</v>
      </c>
      <c r="F41" s="11">
        <v>102599.4378</v>
      </c>
      <c r="G41" s="11">
        <v>0.77</v>
      </c>
      <c r="H41" s="11">
        <v>0.38</v>
      </c>
      <c r="I41" s="11">
        <v>0.93</v>
      </c>
      <c r="J41" s="11">
        <v>229784</v>
      </c>
      <c r="K41" s="11">
        <v>174698</v>
      </c>
      <c r="L41" s="11">
        <v>70231</v>
      </c>
      <c r="M41" s="11">
        <v>12662</v>
      </c>
      <c r="N41" s="11">
        <v>42551</v>
      </c>
      <c r="O41" s="15">
        <f t="shared" si="0"/>
        <v>0.60587205080377615</v>
      </c>
      <c r="P41" s="51">
        <v>353</v>
      </c>
      <c r="Q41" s="11">
        <v>3404</v>
      </c>
      <c r="R41" s="11">
        <v>8232</v>
      </c>
      <c r="S41" s="11">
        <v>11636</v>
      </c>
      <c r="T41" s="40">
        <f t="shared" si="1"/>
        <v>0.91897014689622492</v>
      </c>
      <c r="U41" s="51">
        <v>271</v>
      </c>
      <c r="V41" s="11">
        <v>17834</v>
      </c>
      <c r="W41" s="11">
        <v>6054</v>
      </c>
      <c r="X41" s="40">
        <f t="shared" si="2"/>
        <v>0.33946394527307389</v>
      </c>
    </row>
    <row r="42" spans="2:24" ht="15.75" customHeight="1" x14ac:dyDescent="0.15">
      <c r="B42" s="10" t="s">
        <v>38</v>
      </c>
      <c r="C42" s="10">
        <v>18</v>
      </c>
      <c r="D42" s="11">
        <v>331003</v>
      </c>
      <c r="E42" s="11">
        <v>146340</v>
      </c>
      <c r="F42" s="11">
        <v>108004.62549999999</v>
      </c>
      <c r="G42" s="11">
        <v>0.77</v>
      </c>
      <c r="H42" s="11">
        <v>0.35</v>
      </c>
      <c r="I42" s="11">
        <v>0.93</v>
      </c>
      <c r="J42" s="11">
        <v>206506</v>
      </c>
      <c r="K42" s="11">
        <v>156073</v>
      </c>
      <c r="L42" s="11">
        <v>83653</v>
      </c>
      <c r="M42" s="11">
        <v>6197</v>
      </c>
      <c r="N42" s="11">
        <v>52963</v>
      </c>
      <c r="O42" s="15">
        <f t="shared" si="0"/>
        <v>0.6331273235867213</v>
      </c>
      <c r="P42" s="51">
        <v>1116</v>
      </c>
      <c r="Q42" s="11">
        <v>1104</v>
      </c>
      <c r="R42" s="11">
        <v>3189</v>
      </c>
      <c r="S42" s="11">
        <v>4293</v>
      </c>
      <c r="T42" s="40">
        <f t="shared" si="1"/>
        <v>0.69275455865741487</v>
      </c>
      <c r="U42" s="51">
        <v>354</v>
      </c>
      <c r="V42" s="11">
        <v>17817</v>
      </c>
      <c r="W42" s="11">
        <v>6355</v>
      </c>
      <c r="X42" s="40">
        <f t="shared" si="2"/>
        <v>0.3566818207330078</v>
      </c>
    </row>
    <row r="43" spans="2:24" ht="15.75" customHeight="1" x14ac:dyDescent="0.15">
      <c r="B43" s="10" t="s">
        <v>38</v>
      </c>
      <c r="C43" s="10">
        <v>19</v>
      </c>
      <c r="D43" s="11">
        <v>456082</v>
      </c>
      <c r="E43" s="11">
        <v>106329</v>
      </c>
      <c r="F43" s="11">
        <v>62925.455800000003</v>
      </c>
      <c r="G43" s="11">
        <v>0.72</v>
      </c>
      <c r="H43" s="11">
        <v>0.3</v>
      </c>
      <c r="I43" s="11">
        <v>0.94</v>
      </c>
      <c r="J43" s="11">
        <v>329186</v>
      </c>
      <c r="K43" s="11">
        <v>232929</v>
      </c>
      <c r="L43" s="11">
        <v>70319</v>
      </c>
      <c r="M43" s="11">
        <v>15097</v>
      </c>
      <c r="N43" s="11">
        <v>32167</v>
      </c>
      <c r="O43" s="15">
        <f t="shared" si="0"/>
        <v>0.45744393407187245</v>
      </c>
      <c r="P43" s="51">
        <v>528</v>
      </c>
      <c r="Q43" s="11">
        <v>1917</v>
      </c>
      <c r="R43" s="11">
        <v>7759</v>
      </c>
      <c r="S43" s="11">
        <v>9676</v>
      </c>
      <c r="T43" s="40">
        <f t="shared" si="1"/>
        <v>0.64092203749089227</v>
      </c>
      <c r="U43" s="51">
        <v>844</v>
      </c>
      <c r="V43" s="11">
        <v>25223</v>
      </c>
      <c r="W43" s="11">
        <v>4749</v>
      </c>
      <c r="X43" s="40">
        <f t="shared" si="2"/>
        <v>0.18828053760456726</v>
      </c>
    </row>
    <row r="44" spans="2:24" ht="15.75" customHeight="1" x14ac:dyDescent="0.15">
      <c r="B44" s="10" t="s">
        <v>38</v>
      </c>
      <c r="C44" s="10">
        <v>20</v>
      </c>
      <c r="D44" s="11">
        <v>418787</v>
      </c>
      <c r="E44" s="11">
        <v>34806</v>
      </c>
      <c r="F44" s="11">
        <v>23689.9336</v>
      </c>
      <c r="G44" s="11">
        <v>0.65</v>
      </c>
      <c r="H44" s="11">
        <v>0.25</v>
      </c>
      <c r="I44" s="11">
        <v>0.92</v>
      </c>
      <c r="J44" s="11">
        <v>276686</v>
      </c>
      <c r="K44" s="11">
        <v>175497</v>
      </c>
      <c r="L44" s="11">
        <v>38265</v>
      </c>
      <c r="M44" s="11">
        <v>10176</v>
      </c>
      <c r="N44" s="11">
        <v>9136</v>
      </c>
      <c r="O44" s="15">
        <f t="shared" si="0"/>
        <v>0.23875604338168038</v>
      </c>
      <c r="P44" s="51">
        <v>1030</v>
      </c>
      <c r="Q44" s="11">
        <v>718</v>
      </c>
      <c r="R44" s="11">
        <v>4511</v>
      </c>
      <c r="S44" s="11">
        <v>5229</v>
      </c>
      <c r="T44" s="40">
        <f t="shared" si="1"/>
        <v>0.51385613207547165</v>
      </c>
      <c r="U44" s="51">
        <v>1258</v>
      </c>
      <c r="V44" s="11">
        <v>63167</v>
      </c>
      <c r="W44" s="11">
        <v>3838</v>
      </c>
      <c r="X44" s="40">
        <f t="shared" si="2"/>
        <v>6.0759573828106449E-2</v>
      </c>
    </row>
    <row r="45" spans="2:24" ht="15.75" customHeight="1" x14ac:dyDescent="0.15">
      <c r="B45" s="10" t="s">
        <v>38</v>
      </c>
      <c r="C45" s="10">
        <v>21</v>
      </c>
      <c r="D45" s="11">
        <v>319946</v>
      </c>
      <c r="E45" s="11">
        <v>133990</v>
      </c>
      <c r="F45" s="11">
        <v>101422.7656</v>
      </c>
      <c r="G45" s="11">
        <v>0.76</v>
      </c>
      <c r="H45" s="11">
        <v>0.28000000000000003</v>
      </c>
      <c r="I45" s="11">
        <v>0.94</v>
      </c>
      <c r="J45" s="11">
        <v>179715</v>
      </c>
      <c r="K45" s="11">
        <v>132996</v>
      </c>
      <c r="L45" s="11">
        <v>71379</v>
      </c>
      <c r="M45" s="11">
        <v>4787</v>
      </c>
      <c r="N45" s="11">
        <v>42858</v>
      </c>
      <c r="O45" s="15">
        <f t="shared" si="0"/>
        <v>0.60042869751607619</v>
      </c>
      <c r="P45" s="51">
        <v>3064</v>
      </c>
      <c r="Q45" s="11">
        <v>765</v>
      </c>
      <c r="R45" s="11">
        <v>2477</v>
      </c>
      <c r="S45" s="11">
        <v>3242</v>
      </c>
      <c r="T45" s="40">
        <f t="shared" si="1"/>
        <v>0.67725088782118237</v>
      </c>
      <c r="U45" s="51">
        <v>600</v>
      </c>
      <c r="V45" s="11">
        <v>25304</v>
      </c>
      <c r="W45" s="11">
        <v>7729</v>
      </c>
      <c r="X45" s="40">
        <f t="shared" si="2"/>
        <v>0.30544577932342715</v>
      </c>
    </row>
    <row r="46" spans="2:24" ht="15.75" customHeight="1" x14ac:dyDescent="0.15">
      <c r="B46" s="10" t="s">
        <v>38</v>
      </c>
      <c r="C46" s="10">
        <v>22</v>
      </c>
      <c r="D46" s="11">
        <v>282821</v>
      </c>
      <c r="E46" s="11">
        <v>111418</v>
      </c>
      <c r="F46" s="11">
        <v>84626.181599999996</v>
      </c>
      <c r="G46" s="11">
        <v>0.75</v>
      </c>
      <c r="H46" s="11">
        <v>0.26</v>
      </c>
      <c r="I46" s="11">
        <v>0.93</v>
      </c>
      <c r="J46" s="11">
        <v>149456</v>
      </c>
      <c r="K46" s="11">
        <v>109597</v>
      </c>
      <c r="L46" s="11">
        <v>59938</v>
      </c>
      <c r="M46" s="11">
        <v>5956</v>
      </c>
      <c r="N46" s="11">
        <v>34348</v>
      </c>
      <c r="O46" s="15">
        <f t="shared" si="0"/>
        <v>0.57305882745503689</v>
      </c>
      <c r="P46" s="51">
        <v>3343</v>
      </c>
      <c r="Q46" s="11">
        <v>1040</v>
      </c>
      <c r="R46" s="11">
        <v>3129</v>
      </c>
      <c r="S46" s="11">
        <v>4169</v>
      </c>
      <c r="T46" s="40">
        <f t="shared" si="1"/>
        <v>0.69996642041638679</v>
      </c>
      <c r="U46" s="51">
        <v>714</v>
      </c>
      <c r="V46" s="11">
        <v>24607</v>
      </c>
      <c r="W46" s="11">
        <v>7067</v>
      </c>
      <c r="X46" s="40">
        <f t="shared" si="2"/>
        <v>0.2871947006949242</v>
      </c>
    </row>
    <row r="47" spans="2:24" ht="15.75" customHeight="1" x14ac:dyDescent="0.15">
      <c r="B47" s="10" t="s">
        <v>38</v>
      </c>
      <c r="C47" s="10">
        <v>23</v>
      </c>
      <c r="D47" s="11">
        <v>377501</v>
      </c>
      <c r="E47" s="11">
        <v>61841</v>
      </c>
      <c r="F47" s="11">
        <v>42822.232000000004</v>
      </c>
      <c r="G47" s="11">
        <v>0.68</v>
      </c>
      <c r="H47" s="11">
        <v>0.27</v>
      </c>
      <c r="I47" s="11">
        <v>0.93</v>
      </c>
      <c r="J47" s="11">
        <v>233840</v>
      </c>
      <c r="K47" s="11">
        <v>154917</v>
      </c>
      <c r="L47" s="11">
        <v>56788</v>
      </c>
      <c r="M47" s="11">
        <v>11860</v>
      </c>
      <c r="N47" s="11">
        <v>20230</v>
      </c>
      <c r="O47" s="15">
        <f t="shared" si="0"/>
        <v>0.35623723321828554</v>
      </c>
      <c r="P47" s="51">
        <v>3316</v>
      </c>
      <c r="Q47" s="11">
        <v>604</v>
      </c>
      <c r="R47" s="11">
        <v>4535</v>
      </c>
      <c r="S47" s="11">
        <v>5139</v>
      </c>
      <c r="T47" s="40">
        <f t="shared" si="1"/>
        <v>0.4333052276559865</v>
      </c>
      <c r="U47" s="51">
        <v>1142</v>
      </c>
      <c r="V47" s="11">
        <v>46144</v>
      </c>
      <c r="W47" s="11">
        <v>4823</v>
      </c>
      <c r="X47" s="40">
        <f t="shared" si="2"/>
        <v>0.10452063106796117</v>
      </c>
    </row>
    <row r="48" spans="2:24" ht="15.75" customHeight="1" x14ac:dyDescent="0.15">
      <c r="B48" s="10" t="s">
        <v>38</v>
      </c>
      <c r="C48" s="10">
        <v>24</v>
      </c>
      <c r="D48" s="11">
        <v>419313</v>
      </c>
      <c r="E48" s="11">
        <v>93906</v>
      </c>
      <c r="F48" s="11">
        <v>48612.8577</v>
      </c>
      <c r="G48" s="11">
        <v>0.71</v>
      </c>
      <c r="H48" s="11">
        <v>0.28000000000000003</v>
      </c>
      <c r="I48" s="11">
        <v>0.93</v>
      </c>
      <c r="J48" s="11">
        <v>303574</v>
      </c>
      <c r="K48" s="11">
        <v>210672</v>
      </c>
      <c r="L48" s="11">
        <v>61038</v>
      </c>
      <c r="M48" s="11">
        <v>16866</v>
      </c>
      <c r="N48" s="11">
        <v>29926</v>
      </c>
      <c r="O48" s="15">
        <f t="shared" si="0"/>
        <v>0.49028474065336347</v>
      </c>
      <c r="P48" s="51">
        <v>1287</v>
      </c>
      <c r="Q48" s="11">
        <v>1296</v>
      </c>
      <c r="R48" s="11">
        <v>7489</v>
      </c>
      <c r="S48" s="11">
        <v>8785</v>
      </c>
      <c r="T48" s="40">
        <f t="shared" si="1"/>
        <v>0.52087039013399739</v>
      </c>
      <c r="U48" s="51">
        <v>1380</v>
      </c>
      <c r="V48" s="11">
        <v>24816</v>
      </c>
      <c r="W48" s="11">
        <v>4803</v>
      </c>
      <c r="X48" s="40">
        <f t="shared" si="2"/>
        <v>0.19354448742746616</v>
      </c>
    </row>
    <row r="49" spans="2:24" ht="15.75" customHeight="1" x14ac:dyDescent="0.15">
      <c r="B49" s="10" t="s">
        <v>38</v>
      </c>
      <c r="C49" s="10">
        <v>25</v>
      </c>
      <c r="D49" s="11">
        <v>346313</v>
      </c>
      <c r="E49" s="11">
        <v>92025</v>
      </c>
      <c r="F49" s="11">
        <v>70127.543999999994</v>
      </c>
      <c r="G49" s="11">
        <v>0.72</v>
      </c>
      <c r="H49" s="11">
        <v>0.3</v>
      </c>
      <c r="I49" s="11">
        <v>0.93</v>
      </c>
      <c r="J49" s="11">
        <v>207777</v>
      </c>
      <c r="K49" s="11">
        <v>144897</v>
      </c>
      <c r="L49" s="11">
        <v>69896</v>
      </c>
      <c r="M49" s="11">
        <v>9932</v>
      </c>
      <c r="N49" s="11">
        <v>32365</v>
      </c>
      <c r="O49" s="15">
        <f t="shared" si="0"/>
        <v>0.463045095570562</v>
      </c>
      <c r="P49" s="51">
        <v>3185</v>
      </c>
      <c r="Q49" s="11">
        <v>800</v>
      </c>
      <c r="R49" s="11">
        <v>4429</v>
      </c>
      <c r="S49" s="11">
        <v>5229</v>
      </c>
      <c r="T49" s="40">
        <f t="shared" si="1"/>
        <v>0.52648006443817963</v>
      </c>
      <c r="U49" s="51">
        <v>942</v>
      </c>
      <c r="V49" s="11">
        <v>29705</v>
      </c>
      <c r="W49" s="11">
        <v>5924</v>
      </c>
      <c r="X49" s="40">
        <f t="shared" si="2"/>
        <v>0.19942770577343882</v>
      </c>
    </row>
    <row r="50" spans="2:24" ht="15.75" customHeight="1" x14ac:dyDescent="0.15">
      <c r="B50" s="10" t="s">
        <v>38</v>
      </c>
      <c r="C50" s="10">
        <v>26</v>
      </c>
      <c r="D50" s="11">
        <v>431554</v>
      </c>
      <c r="E50" s="11">
        <v>84585</v>
      </c>
      <c r="F50" s="11">
        <v>59640.970399999998</v>
      </c>
      <c r="G50" s="11">
        <v>0.7</v>
      </c>
      <c r="H50" s="11">
        <v>0.27</v>
      </c>
      <c r="I50" s="11">
        <v>0.94</v>
      </c>
      <c r="J50" s="11">
        <v>306362</v>
      </c>
      <c r="K50" s="11">
        <v>208883</v>
      </c>
      <c r="L50" s="11">
        <v>61645</v>
      </c>
      <c r="M50" s="11">
        <v>19133</v>
      </c>
      <c r="N50" s="11">
        <v>28043</v>
      </c>
      <c r="O50" s="15">
        <f t="shared" si="0"/>
        <v>0.45491118501094979</v>
      </c>
      <c r="P50" s="51">
        <v>2443</v>
      </c>
      <c r="Q50" s="11">
        <v>1235</v>
      </c>
      <c r="R50" s="11">
        <v>8693</v>
      </c>
      <c r="S50" s="11">
        <v>9928</v>
      </c>
      <c r="T50" s="40">
        <f t="shared" si="1"/>
        <v>0.5188940573877594</v>
      </c>
      <c r="U50" s="51">
        <v>1674</v>
      </c>
      <c r="V50" s="11">
        <v>31681</v>
      </c>
      <c r="W50" s="11">
        <v>4608</v>
      </c>
      <c r="X50" s="40">
        <f t="shared" si="2"/>
        <v>0.14544995423124271</v>
      </c>
    </row>
    <row r="51" spans="2:24" ht="15.75" customHeight="1" x14ac:dyDescent="0.15">
      <c r="B51" s="10" t="s">
        <v>38</v>
      </c>
      <c r="C51" s="10">
        <v>27</v>
      </c>
      <c r="D51" s="11">
        <v>415631</v>
      </c>
      <c r="E51" s="11">
        <v>110064</v>
      </c>
      <c r="F51" s="11">
        <v>78137.476699999999</v>
      </c>
      <c r="G51" s="11">
        <v>0.72</v>
      </c>
      <c r="H51" s="11">
        <v>0.26</v>
      </c>
      <c r="I51" s="11">
        <v>0.94</v>
      </c>
      <c r="J51" s="11">
        <v>274387</v>
      </c>
      <c r="K51" s="11">
        <v>193961</v>
      </c>
      <c r="L51" s="11">
        <v>66265</v>
      </c>
      <c r="M51" s="11">
        <v>17563</v>
      </c>
      <c r="N51" s="11">
        <v>34361</v>
      </c>
      <c r="O51" s="15">
        <f t="shared" si="0"/>
        <v>0.51853919867199882</v>
      </c>
      <c r="P51" s="51">
        <v>1661</v>
      </c>
      <c r="Q51" s="11">
        <v>2030</v>
      </c>
      <c r="R51" s="11">
        <v>9168</v>
      </c>
      <c r="S51" s="11">
        <v>11198</v>
      </c>
      <c r="T51" s="40">
        <f t="shared" si="1"/>
        <v>0.63759038888572572</v>
      </c>
      <c r="U51" s="51">
        <v>1312</v>
      </c>
      <c r="V51" s="11">
        <v>37389</v>
      </c>
      <c r="W51" s="11">
        <v>7142</v>
      </c>
      <c r="X51" s="40">
        <f t="shared" si="2"/>
        <v>0.19101874882986974</v>
      </c>
    </row>
    <row r="52" spans="2:24" ht="15.75" customHeight="1" x14ac:dyDescent="0.15">
      <c r="B52" s="10" t="s">
        <v>38</v>
      </c>
      <c r="C52" s="10">
        <v>28</v>
      </c>
      <c r="D52" s="11">
        <v>440777</v>
      </c>
      <c r="E52" s="11">
        <v>135300</v>
      </c>
      <c r="F52" s="11">
        <v>98981.080600000001</v>
      </c>
      <c r="G52" s="11">
        <v>0.74</v>
      </c>
      <c r="H52" s="11">
        <v>0.26</v>
      </c>
      <c r="I52" s="11">
        <v>0.94</v>
      </c>
      <c r="J52" s="11">
        <v>291477</v>
      </c>
      <c r="K52" s="11">
        <v>210413</v>
      </c>
      <c r="L52" s="11">
        <v>75460</v>
      </c>
      <c r="M52" s="11">
        <v>15507</v>
      </c>
      <c r="N52" s="11">
        <v>40881</v>
      </c>
      <c r="O52" s="15">
        <f t="shared" si="0"/>
        <v>0.54175722236946722</v>
      </c>
      <c r="P52" s="51">
        <v>404</v>
      </c>
      <c r="Q52" s="11">
        <v>2358</v>
      </c>
      <c r="R52" s="11">
        <v>8628</v>
      </c>
      <c r="S52" s="11">
        <v>10986</v>
      </c>
      <c r="T52" s="40">
        <f t="shared" si="1"/>
        <v>0.70845424646933641</v>
      </c>
      <c r="U52" s="51">
        <v>638</v>
      </c>
      <c r="V52" s="11">
        <v>32057</v>
      </c>
      <c r="W52" s="11">
        <v>7002</v>
      </c>
      <c r="X52" s="40">
        <f t="shared" si="2"/>
        <v>0.2184234332595065</v>
      </c>
    </row>
    <row r="53" spans="2:24" ht="15.75" customHeight="1" x14ac:dyDescent="0.15">
      <c r="B53" s="10" t="s">
        <v>38</v>
      </c>
      <c r="C53" s="10">
        <v>29</v>
      </c>
      <c r="D53" s="11">
        <v>361515</v>
      </c>
      <c r="E53" s="11">
        <v>198122</v>
      </c>
      <c r="F53" s="11">
        <v>138144.51920000001</v>
      </c>
      <c r="G53" s="11">
        <v>0.79</v>
      </c>
      <c r="H53" s="11">
        <v>0.38</v>
      </c>
      <c r="I53" s="11">
        <v>0.94</v>
      </c>
      <c r="J53" s="11">
        <v>209385</v>
      </c>
      <c r="K53" s="11">
        <v>164563</v>
      </c>
      <c r="L53" s="11">
        <v>108227</v>
      </c>
      <c r="M53" s="11">
        <v>2652</v>
      </c>
      <c r="N53" s="11">
        <v>74782</v>
      </c>
      <c r="O53" s="15">
        <f t="shared" si="0"/>
        <v>0.69097360178144085</v>
      </c>
      <c r="P53" s="51">
        <v>629</v>
      </c>
      <c r="Q53" s="11">
        <v>788</v>
      </c>
      <c r="R53" s="11">
        <v>1459</v>
      </c>
      <c r="S53" s="11">
        <v>2247</v>
      </c>
      <c r="T53" s="40">
        <f t="shared" si="1"/>
        <v>0.84728506787330315</v>
      </c>
      <c r="U53" s="51">
        <v>27</v>
      </c>
      <c r="V53" s="11">
        <v>19902</v>
      </c>
      <c r="W53" s="11">
        <v>8899</v>
      </c>
      <c r="X53" s="40">
        <f t="shared" si="2"/>
        <v>0.44714099085519043</v>
      </c>
    </row>
    <row r="54" spans="2:24" ht="15.75" customHeight="1" x14ac:dyDescent="0.15">
      <c r="B54" s="10" t="s">
        <v>38</v>
      </c>
      <c r="C54" s="10">
        <v>30</v>
      </c>
      <c r="D54" s="11">
        <v>448083</v>
      </c>
      <c r="E54" s="11">
        <v>188643</v>
      </c>
      <c r="F54" s="11">
        <v>83465.878800000006</v>
      </c>
      <c r="G54" s="11">
        <v>0.76</v>
      </c>
      <c r="H54" s="11">
        <v>0.3</v>
      </c>
      <c r="I54" s="11">
        <v>0.94</v>
      </c>
      <c r="J54" s="11">
        <v>292067</v>
      </c>
      <c r="K54" s="11">
        <v>221679</v>
      </c>
      <c r="L54" s="11">
        <v>93877</v>
      </c>
      <c r="M54" s="11">
        <v>10387</v>
      </c>
      <c r="N54" s="11">
        <v>55973</v>
      </c>
      <c r="O54" s="15">
        <f t="shared" si="0"/>
        <v>0.59623763009043751</v>
      </c>
      <c r="P54" s="51">
        <v>160</v>
      </c>
      <c r="Q54" s="11">
        <v>2036</v>
      </c>
      <c r="R54" s="11">
        <v>5041</v>
      </c>
      <c r="S54" s="11">
        <v>7077</v>
      </c>
      <c r="T54" s="40">
        <f t="shared" si="1"/>
        <v>0.68133243477423699</v>
      </c>
      <c r="U54" s="51">
        <v>142</v>
      </c>
      <c r="V54" s="11">
        <v>27910</v>
      </c>
      <c r="W54" s="11">
        <v>8335</v>
      </c>
      <c r="X54" s="40">
        <f t="shared" si="2"/>
        <v>0.29863848083124328</v>
      </c>
    </row>
    <row r="55" spans="2:24" ht="15.75" customHeight="1" x14ac:dyDescent="0.15">
      <c r="B55" s="10" t="s">
        <v>38</v>
      </c>
      <c r="C55" s="10">
        <v>31</v>
      </c>
      <c r="D55" s="11">
        <v>389826</v>
      </c>
      <c r="E55" s="11">
        <v>148342</v>
      </c>
      <c r="F55" s="11">
        <v>116150.02740000001</v>
      </c>
      <c r="G55" s="11">
        <v>0.76</v>
      </c>
      <c r="H55" s="11">
        <v>0.28000000000000003</v>
      </c>
      <c r="I55" s="11">
        <v>0.93</v>
      </c>
      <c r="J55" s="11">
        <v>244017</v>
      </c>
      <c r="K55" s="11">
        <v>181018</v>
      </c>
      <c r="L55" s="11">
        <v>91105</v>
      </c>
      <c r="M55" s="11">
        <v>9185</v>
      </c>
      <c r="N55" s="11">
        <v>53588</v>
      </c>
      <c r="O55" s="15">
        <f t="shared" si="0"/>
        <v>0.58820042807749295</v>
      </c>
      <c r="P55" s="51">
        <v>656</v>
      </c>
      <c r="Q55" s="11">
        <v>1328</v>
      </c>
      <c r="R55" s="11">
        <v>5071</v>
      </c>
      <c r="S55" s="11">
        <v>6399</v>
      </c>
      <c r="T55" s="40">
        <f t="shared" si="1"/>
        <v>0.69667936853565593</v>
      </c>
      <c r="U55" s="51">
        <v>258</v>
      </c>
      <c r="V55" s="11">
        <v>27170</v>
      </c>
      <c r="W55" s="11">
        <v>8505</v>
      </c>
      <c r="X55" s="40">
        <f t="shared" si="2"/>
        <v>0.3130290761869709</v>
      </c>
    </row>
    <row r="56" spans="2:24" ht="15.75" customHeight="1" x14ac:dyDescent="0.15">
      <c r="B56" s="10" t="s">
        <v>38</v>
      </c>
      <c r="C56" s="10">
        <v>32</v>
      </c>
      <c r="D56" s="11">
        <v>453603</v>
      </c>
      <c r="E56" s="11">
        <v>133303</v>
      </c>
      <c r="F56" s="11">
        <v>66220.303899999999</v>
      </c>
      <c r="G56" s="11">
        <v>0.73</v>
      </c>
      <c r="H56" s="11">
        <v>0.28000000000000003</v>
      </c>
      <c r="I56" s="11">
        <v>0.93</v>
      </c>
      <c r="J56" s="11">
        <v>308667</v>
      </c>
      <c r="K56" s="11">
        <v>223572</v>
      </c>
      <c r="L56" s="11">
        <v>86713</v>
      </c>
      <c r="M56" s="11">
        <v>11861</v>
      </c>
      <c r="N56" s="11">
        <v>42737</v>
      </c>
      <c r="O56" s="15">
        <f t="shared" si="0"/>
        <v>0.49285574250689057</v>
      </c>
      <c r="P56" s="51">
        <v>304</v>
      </c>
      <c r="Q56" s="11">
        <v>1470</v>
      </c>
      <c r="R56" s="11">
        <v>6054</v>
      </c>
      <c r="S56" s="11">
        <v>7524</v>
      </c>
      <c r="T56" s="40">
        <f t="shared" si="1"/>
        <v>0.6343478627434449</v>
      </c>
      <c r="U56" s="51">
        <v>294</v>
      </c>
      <c r="V56" s="11">
        <v>29743</v>
      </c>
      <c r="W56" s="11">
        <v>7287</v>
      </c>
      <c r="X56" s="40">
        <f t="shared" si="2"/>
        <v>0.24499882325253</v>
      </c>
    </row>
    <row r="57" spans="2:24" ht="15.75" customHeight="1" x14ac:dyDescent="0.15">
      <c r="B57" s="10" t="s">
        <v>38</v>
      </c>
      <c r="C57" s="10">
        <v>33</v>
      </c>
      <c r="D57" s="11">
        <v>370717</v>
      </c>
      <c r="E57" s="11">
        <v>146272</v>
      </c>
      <c r="F57" s="11">
        <v>110134.07249999999</v>
      </c>
      <c r="G57" s="11">
        <v>0.76</v>
      </c>
      <c r="H57" s="11">
        <v>0.31</v>
      </c>
      <c r="I57" s="11">
        <v>0.94</v>
      </c>
      <c r="J57" s="11">
        <v>218979</v>
      </c>
      <c r="K57" s="11">
        <v>161752</v>
      </c>
      <c r="L57" s="11">
        <v>79452</v>
      </c>
      <c r="M57" s="11">
        <v>9193</v>
      </c>
      <c r="N57" s="11">
        <v>44945</v>
      </c>
      <c r="O57" s="15">
        <f t="shared" si="0"/>
        <v>0.56568745909479934</v>
      </c>
      <c r="P57" s="51">
        <v>2571</v>
      </c>
      <c r="Q57" s="11">
        <v>1390</v>
      </c>
      <c r="R57" s="11">
        <v>4723</v>
      </c>
      <c r="S57" s="11">
        <v>6113</v>
      </c>
      <c r="T57" s="40">
        <f t="shared" si="1"/>
        <v>0.66496247144566523</v>
      </c>
      <c r="U57" s="51">
        <v>901</v>
      </c>
      <c r="V57" s="11">
        <v>28781</v>
      </c>
      <c r="W57" s="11">
        <v>8979</v>
      </c>
      <c r="X57" s="40">
        <f t="shared" si="2"/>
        <v>0.31197665126298602</v>
      </c>
    </row>
    <row r="58" spans="2:24" ht="15.75" customHeight="1" x14ac:dyDescent="0.15">
      <c r="B58" s="10" t="s">
        <v>38</v>
      </c>
      <c r="C58" s="10">
        <v>34</v>
      </c>
      <c r="D58" s="11">
        <v>334631</v>
      </c>
      <c r="E58" s="11">
        <v>230659</v>
      </c>
      <c r="F58" s="11">
        <v>163961.63889999999</v>
      </c>
      <c r="G58" s="11">
        <v>0.82</v>
      </c>
      <c r="H58" s="11">
        <v>0.41</v>
      </c>
      <c r="I58" s="11">
        <v>0.94</v>
      </c>
      <c r="J58" s="11">
        <v>186941</v>
      </c>
      <c r="K58" s="11">
        <v>152768</v>
      </c>
      <c r="L58" s="11">
        <v>111899</v>
      </c>
      <c r="M58" s="11">
        <v>1391</v>
      </c>
      <c r="N58" s="11">
        <v>86883</v>
      </c>
      <c r="O58" s="15">
        <f t="shared" si="0"/>
        <v>0.77644125506036699</v>
      </c>
      <c r="P58" s="51">
        <v>144</v>
      </c>
      <c r="Q58" s="11">
        <v>753</v>
      </c>
      <c r="R58" s="11">
        <v>598</v>
      </c>
      <c r="S58" s="11">
        <v>1351</v>
      </c>
      <c r="T58" s="40">
        <f t="shared" si="1"/>
        <v>0.97124370956146655</v>
      </c>
      <c r="U58" s="51">
        <v>7</v>
      </c>
      <c r="V58" s="11">
        <v>13044</v>
      </c>
      <c r="W58" s="11">
        <v>7913</v>
      </c>
      <c r="X58" s="40">
        <f t="shared" si="2"/>
        <v>0.60663906777062249</v>
      </c>
    </row>
    <row r="59" spans="2:24" ht="15.75" customHeight="1" x14ac:dyDescent="0.15">
      <c r="B59" s="10" t="s">
        <v>38</v>
      </c>
      <c r="C59" s="10">
        <v>35</v>
      </c>
      <c r="D59" s="11">
        <v>355779</v>
      </c>
      <c r="E59" s="11">
        <v>140687</v>
      </c>
      <c r="F59" s="11">
        <v>106021.7188</v>
      </c>
      <c r="G59" s="11">
        <v>0.76</v>
      </c>
      <c r="H59" s="11">
        <v>0.32</v>
      </c>
      <c r="I59" s="11">
        <v>0.93</v>
      </c>
      <c r="J59" s="11">
        <v>215950</v>
      </c>
      <c r="K59" s="11">
        <v>161353</v>
      </c>
      <c r="L59" s="11">
        <v>86661</v>
      </c>
      <c r="M59" s="11">
        <v>7563</v>
      </c>
      <c r="N59" s="11">
        <v>49391</v>
      </c>
      <c r="O59" s="15">
        <f t="shared" si="0"/>
        <v>0.56993341872353187</v>
      </c>
      <c r="P59" s="51">
        <v>2454</v>
      </c>
      <c r="Q59" s="11">
        <v>1182</v>
      </c>
      <c r="R59" s="11">
        <v>4271</v>
      </c>
      <c r="S59" s="11">
        <v>5453</v>
      </c>
      <c r="T59" s="40">
        <f t="shared" si="1"/>
        <v>0.72101018114504822</v>
      </c>
      <c r="U59" s="51">
        <v>859</v>
      </c>
      <c r="V59" s="11">
        <v>27352</v>
      </c>
      <c r="W59" s="11">
        <v>8656</v>
      </c>
      <c r="X59" s="40">
        <f t="shared" si="2"/>
        <v>0.31646680315881837</v>
      </c>
    </row>
    <row r="60" spans="2:24" ht="15.75" customHeight="1" x14ac:dyDescent="0.15">
      <c r="B60" s="10" t="s">
        <v>38</v>
      </c>
      <c r="C60" s="10">
        <v>36</v>
      </c>
      <c r="D60" s="11">
        <v>469853</v>
      </c>
      <c r="E60" s="11">
        <v>147250</v>
      </c>
      <c r="F60" s="11">
        <v>61341.930399999997</v>
      </c>
      <c r="G60" s="11">
        <v>0.74</v>
      </c>
      <c r="H60" s="11">
        <v>0.3</v>
      </c>
      <c r="I60" s="11">
        <v>0.94</v>
      </c>
      <c r="J60" s="11">
        <v>334833</v>
      </c>
      <c r="K60" s="11">
        <v>244063</v>
      </c>
      <c r="L60" s="11">
        <v>75683</v>
      </c>
      <c r="M60" s="11">
        <v>18951</v>
      </c>
      <c r="N60" s="11">
        <v>41769</v>
      </c>
      <c r="O60" s="15">
        <f t="shared" si="0"/>
        <v>0.5518940845368181</v>
      </c>
      <c r="P60" s="51">
        <v>188</v>
      </c>
      <c r="Q60" s="11">
        <v>2871</v>
      </c>
      <c r="R60" s="11">
        <v>9965</v>
      </c>
      <c r="S60" s="11">
        <v>12836</v>
      </c>
      <c r="T60" s="40">
        <f t="shared" si="1"/>
        <v>0.67732573478972091</v>
      </c>
      <c r="U60" s="51">
        <v>585</v>
      </c>
      <c r="V60" s="11">
        <v>28691</v>
      </c>
      <c r="W60" s="11">
        <v>7091</v>
      </c>
      <c r="X60" s="40">
        <f t="shared" si="2"/>
        <v>0.24715067442752084</v>
      </c>
    </row>
    <row r="61" spans="2:24" ht="15.75" customHeight="1" x14ac:dyDescent="0.15">
      <c r="B61" s="10" t="s">
        <v>38</v>
      </c>
      <c r="C61" s="10">
        <v>37</v>
      </c>
      <c r="D61" s="11">
        <v>373787</v>
      </c>
      <c r="E61" s="11">
        <v>290054</v>
      </c>
      <c r="F61" s="11">
        <v>211580.0765</v>
      </c>
      <c r="G61" s="11">
        <v>0.84</v>
      </c>
      <c r="H61" s="11">
        <v>0.44</v>
      </c>
      <c r="I61" s="11">
        <v>0.95</v>
      </c>
      <c r="J61" s="11">
        <v>215211</v>
      </c>
      <c r="K61" s="11">
        <v>178726</v>
      </c>
      <c r="L61" s="11">
        <v>107808</v>
      </c>
      <c r="M61" s="11">
        <v>3081</v>
      </c>
      <c r="N61" s="11">
        <v>91960</v>
      </c>
      <c r="O61" s="15">
        <f t="shared" si="0"/>
        <v>0.85299792223211635</v>
      </c>
      <c r="P61" s="51">
        <v>293</v>
      </c>
      <c r="Q61" s="11">
        <v>1690</v>
      </c>
      <c r="R61" s="11">
        <v>1137</v>
      </c>
      <c r="S61" s="11">
        <v>2827</v>
      </c>
      <c r="T61" s="40">
        <f t="shared" si="1"/>
        <v>0.91755923401493023</v>
      </c>
      <c r="U61" s="51">
        <v>18</v>
      </c>
      <c r="V61" s="11">
        <v>10567</v>
      </c>
      <c r="W61" s="11">
        <v>6802</v>
      </c>
      <c r="X61" s="40">
        <f t="shared" si="2"/>
        <v>0.64370209141667456</v>
      </c>
    </row>
    <row r="62" spans="2:24" ht="15.75" customHeight="1" x14ac:dyDescent="0.15">
      <c r="B62" s="10" t="s">
        <v>38</v>
      </c>
      <c r="C62" s="10">
        <v>38</v>
      </c>
      <c r="D62" s="11">
        <v>423149</v>
      </c>
      <c r="E62" s="11">
        <v>146164</v>
      </c>
      <c r="F62" s="11">
        <v>115255.6728</v>
      </c>
      <c r="G62" s="11">
        <v>0.75</v>
      </c>
      <c r="H62" s="11">
        <v>0.28000000000000003</v>
      </c>
      <c r="I62" s="11">
        <v>0.92</v>
      </c>
      <c r="J62" s="11">
        <v>263786</v>
      </c>
      <c r="K62" s="11">
        <v>195201</v>
      </c>
      <c r="L62" s="11">
        <v>99435</v>
      </c>
      <c r="M62" s="11">
        <v>11320</v>
      </c>
      <c r="N62" s="11">
        <v>53989</v>
      </c>
      <c r="O62" s="15">
        <f t="shared" si="0"/>
        <v>0.54295771106753155</v>
      </c>
      <c r="P62" s="51">
        <v>737</v>
      </c>
      <c r="Q62" s="11">
        <v>1664</v>
      </c>
      <c r="R62" s="11">
        <v>6815</v>
      </c>
      <c r="S62" s="11">
        <v>8479</v>
      </c>
      <c r="T62" s="40">
        <f t="shared" si="1"/>
        <v>0.74902826855123672</v>
      </c>
      <c r="U62" s="51">
        <v>261</v>
      </c>
      <c r="V62" s="11">
        <v>32447</v>
      </c>
      <c r="W62" s="11">
        <v>9489</v>
      </c>
      <c r="X62" s="40">
        <f t="shared" si="2"/>
        <v>0.29244614294079574</v>
      </c>
    </row>
    <row r="63" spans="2:24" ht="15.75" customHeight="1" x14ac:dyDescent="0.15">
      <c r="B63" s="10" t="s">
        <v>38</v>
      </c>
      <c r="C63" s="10">
        <v>39</v>
      </c>
      <c r="D63" s="11">
        <v>348016</v>
      </c>
      <c r="E63" s="11">
        <v>121201</v>
      </c>
      <c r="F63" s="11">
        <v>91695.502200000003</v>
      </c>
      <c r="G63" s="11">
        <v>0.75</v>
      </c>
      <c r="H63" s="11">
        <v>0.33</v>
      </c>
      <c r="I63" s="11">
        <v>0.93</v>
      </c>
      <c r="J63" s="11">
        <v>210697</v>
      </c>
      <c r="K63" s="11">
        <v>153734</v>
      </c>
      <c r="L63" s="11">
        <v>83441</v>
      </c>
      <c r="M63" s="11">
        <v>6765</v>
      </c>
      <c r="N63" s="11">
        <v>43475</v>
      </c>
      <c r="O63" s="15">
        <f t="shared" si="0"/>
        <v>0.52102683333133593</v>
      </c>
      <c r="P63" s="51">
        <v>2969</v>
      </c>
      <c r="Q63" s="11">
        <v>751</v>
      </c>
      <c r="R63" s="11">
        <v>3328</v>
      </c>
      <c r="S63" s="11">
        <v>4079</v>
      </c>
      <c r="T63" s="40">
        <f t="shared" si="1"/>
        <v>0.60295639320029559</v>
      </c>
      <c r="U63" s="51">
        <v>620</v>
      </c>
      <c r="V63" s="11">
        <v>26534</v>
      </c>
      <c r="W63" s="11">
        <v>7221</v>
      </c>
      <c r="X63" s="40">
        <f t="shared" si="2"/>
        <v>0.27214140348232457</v>
      </c>
    </row>
    <row r="64" spans="2:24" ht="15.75" customHeight="1" x14ac:dyDescent="0.15">
      <c r="B64" s="10" t="s">
        <v>38</v>
      </c>
      <c r="C64" s="10">
        <v>40</v>
      </c>
      <c r="D64" s="11">
        <v>465975</v>
      </c>
      <c r="E64" s="11">
        <v>54323</v>
      </c>
      <c r="F64" s="11">
        <v>35210.031900000002</v>
      </c>
      <c r="G64" s="11">
        <v>0.69</v>
      </c>
      <c r="H64" s="11">
        <v>0.28000000000000003</v>
      </c>
      <c r="I64" s="11">
        <v>0.93</v>
      </c>
      <c r="J64" s="11">
        <v>338581</v>
      </c>
      <c r="K64" s="11">
        <v>228048</v>
      </c>
      <c r="L64" s="11">
        <v>42870</v>
      </c>
      <c r="M64" s="11">
        <v>23266</v>
      </c>
      <c r="N64" s="11">
        <v>13096</v>
      </c>
      <c r="O64" s="15">
        <f t="shared" si="0"/>
        <v>0.3054816888266853</v>
      </c>
      <c r="P64" s="51">
        <v>790</v>
      </c>
      <c r="Q64" s="11">
        <v>2167</v>
      </c>
      <c r="R64" s="11">
        <v>11923</v>
      </c>
      <c r="S64" s="11">
        <v>14090</v>
      </c>
      <c r="T64" s="40">
        <f t="shared" si="1"/>
        <v>0.60560474512163676</v>
      </c>
      <c r="U64" s="51">
        <v>2185</v>
      </c>
      <c r="V64" s="11">
        <v>50154</v>
      </c>
      <c r="W64" s="11">
        <v>4779</v>
      </c>
      <c r="X64" s="40">
        <f t="shared" si="2"/>
        <v>9.5286517526019854E-2</v>
      </c>
    </row>
    <row r="65" spans="2:24" ht="15.75" customHeight="1" x14ac:dyDescent="0.15">
      <c r="B65" s="10" t="s">
        <v>38</v>
      </c>
      <c r="C65" s="10">
        <v>41</v>
      </c>
      <c r="D65" s="11">
        <v>429767</v>
      </c>
      <c r="E65" s="11">
        <v>46480</v>
      </c>
      <c r="F65" s="11">
        <v>31685.957699999999</v>
      </c>
      <c r="G65" s="11">
        <v>0.67</v>
      </c>
      <c r="H65" s="11">
        <v>0.28000000000000003</v>
      </c>
      <c r="I65" s="11">
        <v>0.93</v>
      </c>
      <c r="J65" s="11">
        <v>291771</v>
      </c>
      <c r="K65" s="11">
        <v>192408</v>
      </c>
      <c r="L65" s="11">
        <v>57373</v>
      </c>
      <c r="M65" s="11">
        <v>16591</v>
      </c>
      <c r="N65" s="11">
        <v>15150</v>
      </c>
      <c r="O65" s="15">
        <f t="shared" si="0"/>
        <v>0.26406149233960224</v>
      </c>
      <c r="P65" s="51">
        <v>1862</v>
      </c>
      <c r="Q65" s="11">
        <v>786</v>
      </c>
      <c r="R65" s="11">
        <v>6815</v>
      </c>
      <c r="S65" s="11">
        <v>7601</v>
      </c>
      <c r="T65" s="40">
        <f t="shared" si="1"/>
        <v>0.45813995539750468</v>
      </c>
      <c r="U65" s="51">
        <v>1925</v>
      </c>
      <c r="V65" s="11">
        <v>49928</v>
      </c>
      <c r="W65" s="11">
        <v>4054</v>
      </c>
      <c r="X65" s="40">
        <f t="shared" si="2"/>
        <v>8.119692356994071E-2</v>
      </c>
    </row>
    <row r="66" spans="2:24" ht="15.75" customHeight="1" x14ac:dyDescent="0.15">
      <c r="B66" s="10" t="s">
        <v>38</v>
      </c>
      <c r="C66" s="10">
        <v>42</v>
      </c>
      <c r="D66" s="11">
        <v>376301</v>
      </c>
      <c r="E66" s="11">
        <v>197197</v>
      </c>
      <c r="F66" s="11">
        <v>141062.88329999999</v>
      </c>
      <c r="G66" s="11">
        <v>0.78</v>
      </c>
      <c r="H66" s="11">
        <v>0.33</v>
      </c>
      <c r="I66" s="11">
        <v>0.94</v>
      </c>
      <c r="J66" s="11">
        <v>225614</v>
      </c>
      <c r="K66" s="11">
        <v>173794</v>
      </c>
      <c r="L66" s="11">
        <v>92206</v>
      </c>
      <c r="M66" s="11">
        <v>8303</v>
      </c>
      <c r="N66" s="11">
        <v>64981</v>
      </c>
      <c r="O66" s="15">
        <f t="shared" si="0"/>
        <v>0.70473721883608442</v>
      </c>
      <c r="P66" s="51">
        <v>573</v>
      </c>
      <c r="Q66" s="11">
        <v>1910</v>
      </c>
      <c r="R66" s="11">
        <v>4079</v>
      </c>
      <c r="S66" s="11">
        <v>5989</v>
      </c>
      <c r="T66" s="40">
        <f t="shared" si="1"/>
        <v>0.72130555221004455</v>
      </c>
      <c r="U66" s="51">
        <v>198</v>
      </c>
      <c r="V66" s="11">
        <v>21104</v>
      </c>
      <c r="W66" s="11">
        <v>8427</v>
      </c>
      <c r="X66" s="40">
        <f t="shared" si="2"/>
        <v>0.39930818802122819</v>
      </c>
    </row>
    <row r="67" spans="2:24" ht="13" x14ac:dyDescent="0.15">
      <c r="B67" s="10" t="s">
        <v>38</v>
      </c>
      <c r="C67" s="10">
        <v>43</v>
      </c>
      <c r="D67" s="11">
        <v>378748</v>
      </c>
      <c r="E67" s="11">
        <v>280620</v>
      </c>
      <c r="F67" s="11">
        <v>225093.7194</v>
      </c>
      <c r="G67" s="11">
        <v>0.83</v>
      </c>
      <c r="H67" s="11">
        <v>0.36</v>
      </c>
      <c r="I67" s="11">
        <v>0.95</v>
      </c>
      <c r="J67" s="11">
        <v>210527</v>
      </c>
      <c r="K67" s="11">
        <v>173162</v>
      </c>
      <c r="L67" s="11">
        <v>111615</v>
      </c>
      <c r="M67" s="11">
        <v>4309</v>
      </c>
      <c r="N67" s="11">
        <v>93579</v>
      </c>
      <c r="O67" s="15">
        <f t="shared" si="0"/>
        <v>0.83840881601935224</v>
      </c>
      <c r="P67" s="51">
        <v>567</v>
      </c>
      <c r="Q67" s="11">
        <v>1613</v>
      </c>
      <c r="R67" s="11">
        <v>2063</v>
      </c>
      <c r="S67" s="11">
        <v>3676</v>
      </c>
      <c r="T67" s="40">
        <f t="shared" si="1"/>
        <v>0.85309816662798799</v>
      </c>
      <c r="U67" s="51">
        <v>83</v>
      </c>
      <c r="V67" s="11">
        <v>14620</v>
      </c>
      <c r="W67" s="11">
        <v>8074</v>
      </c>
      <c r="X67" s="40">
        <f t="shared" si="2"/>
        <v>0.55225718194254447</v>
      </c>
    </row>
    <row r="68" spans="2:24" ht="13" x14ac:dyDescent="0.15">
      <c r="B68" s="10" t="s">
        <v>38</v>
      </c>
      <c r="C68" s="10">
        <v>44</v>
      </c>
      <c r="D68" s="11">
        <v>395429</v>
      </c>
      <c r="E68" s="11">
        <v>217839</v>
      </c>
      <c r="F68" s="11">
        <v>169924.15160000001</v>
      </c>
      <c r="G68" s="11">
        <v>0.79</v>
      </c>
      <c r="H68" s="11">
        <v>0.34</v>
      </c>
      <c r="I68" s="11">
        <v>0.94</v>
      </c>
      <c r="J68" s="11">
        <v>231318</v>
      </c>
      <c r="K68" s="11">
        <v>180654</v>
      </c>
      <c r="L68" s="11">
        <v>105607</v>
      </c>
      <c r="M68" s="11">
        <v>5722</v>
      </c>
      <c r="N68" s="11">
        <v>75439</v>
      </c>
      <c r="O68" s="15">
        <f t="shared" si="0"/>
        <v>0.714337117804691</v>
      </c>
      <c r="P68" s="51">
        <v>865</v>
      </c>
      <c r="Q68" s="11">
        <v>1359</v>
      </c>
      <c r="R68" s="11">
        <v>3026</v>
      </c>
      <c r="S68" s="11">
        <v>4385</v>
      </c>
      <c r="T68" s="40">
        <f t="shared" si="1"/>
        <v>0.76634044040545268</v>
      </c>
      <c r="U68" s="51">
        <v>121</v>
      </c>
      <c r="V68" s="11">
        <v>21222</v>
      </c>
      <c r="W68" s="11">
        <v>9622</v>
      </c>
      <c r="X68" s="40">
        <f t="shared" si="2"/>
        <v>0.4533974177740081</v>
      </c>
    </row>
    <row r="69" spans="2:24" ht="13" x14ac:dyDescent="0.15">
      <c r="B69" s="10" t="s">
        <v>38</v>
      </c>
      <c r="C69" s="10">
        <v>45</v>
      </c>
      <c r="D69" s="11">
        <v>417139</v>
      </c>
      <c r="E69" s="11">
        <v>105302</v>
      </c>
      <c r="F69" s="11">
        <v>82311.400899999993</v>
      </c>
      <c r="G69" s="11">
        <v>0.73</v>
      </c>
      <c r="H69" s="11">
        <v>0.31</v>
      </c>
      <c r="I69" s="11">
        <v>0.93</v>
      </c>
      <c r="J69" s="11">
        <v>269024</v>
      </c>
      <c r="K69" s="11">
        <v>191904</v>
      </c>
      <c r="L69" s="11">
        <v>64108</v>
      </c>
      <c r="M69" s="11">
        <v>18158</v>
      </c>
      <c r="N69" s="11">
        <v>31728</v>
      </c>
      <c r="O69" s="15">
        <f t="shared" si="0"/>
        <v>0.49491483122231233</v>
      </c>
      <c r="P69" s="51">
        <v>887</v>
      </c>
      <c r="Q69" s="11">
        <v>2612</v>
      </c>
      <c r="R69" s="11">
        <v>10562</v>
      </c>
      <c r="S69" s="11">
        <v>13174</v>
      </c>
      <c r="T69" s="40">
        <f t="shared" si="1"/>
        <v>0.72552043176561298</v>
      </c>
      <c r="U69" s="51">
        <v>998</v>
      </c>
      <c r="V69" s="11">
        <v>50026</v>
      </c>
      <c r="W69" s="11">
        <v>10058</v>
      </c>
      <c r="X69" s="40">
        <f t="shared" si="2"/>
        <v>0.201055451165394</v>
      </c>
    </row>
    <row r="70" spans="2:24" ht="13" x14ac:dyDescent="0.15">
      <c r="B70" s="10" t="s">
        <v>38</v>
      </c>
      <c r="C70" s="10">
        <v>46</v>
      </c>
      <c r="D70" s="11">
        <v>315471</v>
      </c>
      <c r="E70" s="11">
        <v>160047</v>
      </c>
      <c r="F70" s="11">
        <v>119436.3244</v>
      </c>
      <c r="G70" s="11">
        <v>0.78</v>
      </c>
      <c r="H70" s="11">
        <v>0.34</v>
      </c>
      <c r="I70" s="11">
        <v>0.93</v>
      </c>
      <c r="J70" s="11">
        <v>183339</v>
      </c>
      <c r="K70" s="11">
        <v>141687</v>
      </c>
      <c r="L70" s="11">
        <v>88032</v>
      </c>
      <c r="M70" s="11">
        <v>5129</v>
      </c>
      <c r="N70" s="11">
        <v>60797</v>
      </c>
      <c r="O70" s="15">
        <f t="shared" si="0"/>
        <v>0.69062386404943654</v>
      </c>
      <c r="P70" s="51">
        <v>1476</v>
      </c>
      <c r="Q70" s="11">
        <v>1366</v>
      </c>
      <c r="R70" s="11">
        <v>2909</v>
      </c>
      <c r="S70" s="11">
        <v>4275</v>
      </c>
      <c r="T70" s="40">
        <f t="shared" si="1"/>
        <v>0.83349580814973678</v>
      </c>
      <c r="U70" s="51">
        <v>180</v>
      </c>
      <c r="V70" s="11">
        <v>28528</v>
      </c>
      <c r="W70" s="11">
        <v>10713</v>
      </c>
      <c r="X70" s="40">
        <f t="shared" si="2"/>
        <v>0.3755257992148065</v>
      </c>
    </row>
    <row r="71" spans="2:24" ht="13" x14ac:dyDescent="0.15">
      <c r="B71" s="10" t="s">
        <v>38</v>
      </c>
      <c r="C71" s="10">
        <v>47</v>
      </c>
      <c r="D71" s="11">
        <v>427639</v>
      </c>
      <c r="E71" s="11">
        <v>90617</v>
      </c>
      <c r="F71" s="11">
        <v>51184.910199999998</v>
      </c>
      <c r="G71" s="11">
        <v>0.71</v>
      </c>
      <c r="H71" s="11">
        <v>0.28000000000000003</v>
      </c>
      <c r="I71" s="11">
        <v>0.93</v>
      </c>
      <c r="J71" s="11">
        <v>305990</v>
      </c>
      <c r="K71" s="11">
        <v>214692</v>
      </c>
      <c r="L71" s="11">
        <v>47081</v>
      </c>
      <c r="M71" s="11">
        <v>23126</v>
      </c>
      <c r="N71" s="11">
        <v>21695</v>
      </c>
      <c r="O71" s="15">
        <f t="shared" si="0"/>
        <v>0.46080159724729719</v>
      </c>
      <c r="P71" s="51">
        <v>657</v>
      </c>
      <c r="Q71" s="11">
        <v>3611</v>
      </c>
      <c r="R71" s="11">
        <v>12289</v>
      </c>
      <c r="S71" s="11">
        <v>15900</v>
      </c>
      <c r="T71" s="40">
        <f t="shared" si="1"/>
        <v>0.68753783620167774</v>
      </c>
      <c r="U71" s="51">
        <v>1469</v>
      </c>
      <c r="V71" s="11">
        <v>41939</v>
      </c>
      <c r="W71" s="11">
        <v>8007</v>
      </c>
      <c r="X71" s="40">
        <f t="shared" si="2"/>
        <v>0.19092014592622619</v>
      </c>
    </row>
    <row r="72" spans="2:24" ht="13" x14ac:dyDescent="0.15">
      <c r="B72" s="10" t="s">
        <v>38</v>
      </c>
      <c r="C72" s="10">
        <v>48</v>
      </c>
      <c r="D72" s="11">
        <v>442121</v>
      </c>
      <c r="E72" s="11">
        <v>43324</v>
      </c>
      <c r="F72" s="11">
        <v>27524.518599999999</v>
      </c>
      <c r="G72" s="11">
        <v>0.67</v>
      </c>
      <c r="H72" s="11">
        <v>0.23</v>
      </c>
      <c r="I72" s="11">
        <v>0.92</v>
      </c>
      <c r="J72" s="11">
        <v>308565</v>
      </c>
      <c r="K72" s="11">
        <v>201329</v>
      </c>
      <c r="L72" s="11">
        <v>40273</v>
      </c>
      <c r="M72" s="11">
        <v>18241</v>
      </c>
      <c r="N72" s="11">
        <v>11350</v>
      </c>
      <c r="O72" s="15">
        <f t="shared" si="0"/>
        <v>0.28182653390609091</v>
      </c>
      <c r="P72" s="51">
        <v>1262</v>
      </c>
      <c r="Q72" s="11">
        <v>1362</v>
      </c>
      <c r="R72" s="11">
        <v>8344</v>
      </c>
      <c r="S72" s="11">
        <v>9706</v>
      </c>
      <c r="T72" s="40">
        <f t="shared" si="1"/>
        <v>0.53209802094183434</v>
      </c>
      <c r="U72" s="51">
        <v>2186</v>
      </c>
      <c r="V72" s="11">
        <v>54883</v>
      </c>
      <c r="W72" s="11">
        <v>4004</v>
      </c>
      <c r="X72" s="40">
        <f t="shared" si="2"/>
        <v>7.2955195597908279E-2</v>
      </c>
    </row>
    <row r="73" spans="2:24" ht="13" x14ac:dyDescent="0.15">
      <c r="B73" s="10" t="s">
        <v>38</v>
      </c>
      <c r="C73" s="10">
        <v>49</v>
      </c>
      <c r="D73" s="11">
        <v>445320</v>
      </c>
      <c r="E73" s="11">
        <v>72261</v>
      </c>
      <c r="F73" s="11">
        <v>37795.0841</v>
      </c>
      <c r="G73" s="11">
        <v>0.7</v>
      </c>
      <c r="H73" s="11">
        <v>0.28999999999999998</v>
      </c>
      <c r="I73" s="11">
        <v>0.93</v>
      </c>
      <c r="J73" s="11">
        <v>327628</v>
      </c>
      <c r="K73" s="11">
        <v>225612</v>
      </c>
      <c r="L73" s="11">
        <v>40383</v>
      </c>
      <c r="M73" s="11">
        <v>26183</v>
      </c>
      <c r="N73" s="11">
        <v>16236</v>
      </c>
      <c r="O73" s="15">
        <f t="shared" si="0"/>
        <v>0.40205036772899488</v>
      </c>
      <c r="P73" s="51">
        <v>1156</v>
      </c>
      <c r="Q73" s="11">
        <v>2934</v>
      </c>
      <c r="R73" s="11">
        <v>13146</v>
      </c>
      <c r="S73" s="11">
        <v>16080</v>
      </c>
      <c r="T73" s="40">
        <f t="shared" si="1"/>
        <v>0.61413894511706069</v>
      </c>
      <c r="U73" s="51">
        <v>2742</v>
      </c>
      <c r="V73" s="11">
        <v>37801</v>
      </c>
      <c r="W73" s="11">
        <v>5579</v>
      </c>
      <c r="X73" s="40">
        <f t="shared" si="2"/>
        <v>0.14758868812994366</v>
      </c>
    </row>
    <row r="74" spans="2:24" ht="13" x14ac:dyDescent="0.15">
      <c r="B74" s="10" t="s">
        <v>38</v>
      </c>
      <c r="C74" s="10">
        <v>50</v>
      </c>
      <c r="D74" s="11">
        <v>432143</v>
      </c>
      <c r="E74" s="11">
        <v>130605</v>
      </c>
      <c r="F74" s="11">
        <v>58481.188199999997</v>
      </c>
      <c r="G74" s="11">
        <v>0.74</v>
      </c>
      <c r="H74" s="11">
        <v>0.32</v>
      </c>
      <c r="I74" s="11">
        <v>0.94</v>
      </c>
      <c r="J74" s="11">
        <v>311616</v>
      </c>
      <c r="K74" s="11">
        <v>226524</v>
      </c>
      <c r="L74" s="11">
        <v>59056</v>
      </c>
      <c r="M74" s="11">
        <v>23143</v>
      </c>
      <c r="N74" s="11">
        <v>34278</v>
      </c>
      <c r="O74" s="15">
        <f t="shared" si="0"/>
        <v>0.58043213221349232</v>
      </c>
      <c r="P74" s="51">
        <v>897</v>
      </c>
      <c r="Q74" s="11">
        <v>3882</v>
      </c>
      <c r="R74" s="11">
        <v>12512</v>
      </c>
      <c r="S74" s="11">
        <v>16394</v>
      </c>
      <c r="T74" s="40">
        <f t="shared" si="1"/>
        <v>0.70837834334355965</v>
      </c>
      <c r="U74" s="51">
        <v>1992</v>
      </c>
      <c r="V74" s="11">
        <v>28962</v>
      </c>
      <c r="W74" s="11">
        <v>7539</v>
      </c>
      <c r="X74" s="40">
        <f t="shared" si="2"/>
        <v>0.26030660865962296</v>
      </c>
    </row>
    <row r="75" spans="2:24" ht="13" x14ac:dyDescent="0.15">
      <c r="B75" s="10" t="s">
        <v>38</v>
      </c>
      <c r="C75" s="10">
        <v>51</v>
      </c>
      <c r="D75" s="11">
        <v>416344</v>
      </c>
      <c r="E75" s="11">
        <v>131535</v>
      </c>
      <c r="F75" s="11">
        <v>75862.387900000002</v>
      </c>
      <c r="G75" s="11">
        <v>0.74</v>
      </c>
      <c r="H75" s="11">
        <v>0.28999999999999998</v>
      </c>
      <c r="I75" s="11">
        <v>0.94</v>
      </c>
      <c r="J75" s="11">
        <v>286035</v>
      </c>
      <c r="K75" s="11">
        <v>208497</v>
      </c>
      <c r="L75" s="11">
        <v>65338</v>
      </c>
      <c r="M75" s="11">
        <v>20855</v>
      </c>
      <c r="N75" s="11">
        <v>37808</v>
      </c>
      <c r="O75" s="15">
        <f t="shared" si="0"/>
        <v>0.57865254522636134</v>
      </c>
      <c r="P75" s="51">
        <v>1376</v>
      </c>
      <c r="Q75" s="11">
        <v>3468</v>
      </c>
      <c r="R75" s="11">
        <v>11196</v>
      </c>
      <c r="S75" s="11">
        <v>14664</v>
      </c>
      <c r="T75" s="40">
        <f t="shared" si="1"/>
        <v>0.70314073363701746</v>
      </c>
      <c r="U75" s="51">
        <v>1387</v>
      </c>
      <c r="V75" s="11">
        <v>31198</v>
      </c>
      <c r="W75" s="11">
        <v>8742</v>
      </c>
      <c r="X75" s="40">
        <f t="shared" si="2"/>
        <v>0.28021026988909548</v>
      </c>
    </row>
    <row r="76" spans="2:24" ht="13" x14ac:dyDescent="0.15">
      <c r="B76" s="10" t="s">
        <v>38</v>
      </c>
      <c r="C76" s="10">
        <v>52</v>
      </c>
      <c r="D76" s="11">
        <v>396472</v>
      </c>
      <c r="E76" s="11">
        <v>217202</v>
      </c>
      <c r="F76" s="11">
        <v>166525.821</v>
      </c>
      <c r="G76" s="11">
        <v>0.79</v>
      </c>
      <c r="H76" s="11">
        <v>0.37</v>
      </c>
      <c r="I76" s="11">
        <v>0.94</v>
      </c>
      <c r="J76" s="11">
        <v>232717</v>
      </c>
      <c r="K76" s="11">
        <v>182231</v>
      </c>
      <c r="L76" s="11">
        <v>105601</v>
      </c>
      <c r="M76" s="11">
        <v>6469</v>
      </c>
      <c r="N76" s="11">
        <v>74519</v>
      </c>
      <c r="O76" s="15">
        <f t="shared" si="0"/>
        <v>0.70566566604482917</v>
      </c>
      <c r="P76" s="51">
        <v>4383</v>
      </c>
      <c r="Q76" s="11">
        <v>1814</v>
      </c>
      <c r="R76" s="11">
        <v>3587</v>
      </c>
      <c r="S76" s="11">
        <v>5401</v>
      </c>
      <c r="T76" s="40">
        <f t="shared" si="1"/>
        <v>0.834904931210388</v>
      </c>
      <c r="U76" s="51">
        <v>599</v>
      </c>
      <c r="V76" s="11">
        <v>25935</v>
      </c>
      <c r="W76" s="11">
        <v>11675</v>
      </c>
      <c r="X76" s="40">
        <f t="shared" si="2"/>
        <v>0.45016387121650281</v>
      </c>
    </row>
    <row r="77" spans="2:24" ht="13" x14ac:dyDescent="0.15">
      <c r="B77" s="10" t="s">
        <v>39</v>
      </c>
      <c r="C77" s="10">
        <v>1</v>
      </c>
      <c r="D77" s="11">
        <v>439154</v>
      </c>
      <c r="E77" s="11">
        <v>245129</v>
      </c>
      <c r="F77" s="11">
        <v>96346.414699999994</v>
      </c>
      <c r="G77" s="11">
        <v>0.79</v>
      </c>
      <c r="H77" s="11">
        <v>0.34</v>
      </c>
      <c r="I77" s="11">
        <v>0.94</v>
      </c>
      <c r="J77" s="11">
        <v>307467</v>
      </c>
      <c r="K77" s="11">
        <v>241309</v>
      </c>
      <c r="L77" s="11">
        <v>73286</v>
      </c>
      <c r="M77" s="11">
        <v>11545</v>
      </c>
      <c r="N77" s="11">
        <v>54564</v>
      </c>
      <c r="O77" s="15">
        <f t="shared" si="0"/>
        <v>0.74453510902491604</v>
      </c>
      <c r="P77" s="51">
        <v>448</v>
      </c>
      <c r="Q77" s="11">
        <v>3646</v>
      </c>
      <c r="R77" s="11">
        <v>5734</v>
      </c>
      <c r="S77" s="11">
        <v>9380</v>
      </c>
      <c r="T77" s="40">
        <f t="shared" si="1"/>
        <v>0.8124729320051971</v>
      </c>
      <c r="U77" s="51">
        <v>321</v>
      </c>
      <c r="V77" s="11">
        <v>10499</v>
      </c>
      <c r="W77" s="11">
        <v>5100</v>
      </c>
      <c r="X77" s="40">
        <f t="shared" si="2"/>
        <v>0.48576054862367846</v>
      </c>
    </row>
    <row r="78" spans="2:24" ht="13" x14ac:dyDescent="0.15">
      <c r="B78" s="10" t="s">
        <v>39</v>
      </c>
      <c r="C78" s="10">
        <v>2</v>
      </c>
      <c r="D78" s="11">
        <v>490016</v>
      </c>
      <c r="E78" s="11">
        <v>114818</v>
      </c>
      <c r="F78" s="11">
        <v>27085.586899999998</v>
      </c>
      <c r="G78" s="11">
        <v>0.72</v>
      </c>
      <c r="H78" s="11">
        <v>0.34</v>
      </c>
      <c r="I78" s="11">
        <v>0.93</v>
      </c>
      <c r="J78" s="11">
        <v>360912</v>
      </c>
      <c r="K78" s="11">
        <v>256787</v>
      </c>
      <c r="L78" s="11">
        <v>52570</v>
      </c>
      <c r="M78" s="11">
        <v>35296</v>
      </c>
      <c r="N78" s="11">
        <v>24530</v>
      </c>
      <c r="O78" s="15">
        <f t="shared" si="0"/>
        <v>0.46661594065056117</v>
      </c>
      <c r="P78" s="51">
        <v>573</v>
      </c>
      <c r="Q78" s="11">
        <v>2909</v>
      </c>
      <c r="R78" s="11">
        <v>17320</v>
      </c>
      <c r="S78" s="11">
        <v>20229</v>
      </c>
      <c r="T78" s="40">
        <f t="shared" si="1"/>
        <v>0.5731244333635539</v>
      </c>
      <c r="U78" s="51">
        <v>3426</v>
      </c>
      <c r="V78" s="11">
        <v>16933</v>
      </c>
      <c r="W78" s="11">
        <v>2726</v>
      </c>
      <c r="X78" s="40">
        <f t="shared" si="2"/>
        <v>0.16098742101222466</v>
      </c>
    </row>
    <row r="79" spans="2:24" ht="13" x14ac:dyDescent="0.15">
      <c r="B79" s="10" t="s">
        <v>39</v>
      </c>
      <c r="C79" s="10">
        <v>3</v>
      </c>
      <c r="D79" s="11">
        <v>485879</v>
      </c>
      <c r="E79" s="11">
        <v>56459</v>
      </c>
      <c r="F79" s="11">
        <v>24984.0098</v>
      </c>
      <c r="G79" s="11">
        <v>0.67</v>
      </c>
      <c r="H79" s="11">
        <v>0.27</v>
      </c>
      <c r="I79" s="11">
        <v>0.93</v>
      </c>
      <c r="J79" s="11">
        <v>333107</v>
      </c>
      <c r="K79" s="11">
        <v>217149</v>
      </c>
      <c r="L79" s="11">
        <v>41494</v>
      </c>
      <c r="M79" s="11">
        <v>27330</v>
      </c>
      <c r="N79" s="11">
        <v>14414</v>
      </c>
      <c r="O79" s="15">
        <f t="shared" si="0"/>
        <v>0.34737552417216949</v>
      </c>
      <c r="P79" s="51">
        <v>1258</v>
      </c>
      <c r="Q79" s="11">
        <v>1189</v>
      </c>
      <c r="R79" s="11">
        <v>10354</v>
      </c>
      <c r="S79" s="11">
        <v>11543</v>
      </c>
      <c r="T79" s="40">
        <f t="shared" si="1"/>
        <v>0.42235638492499084</v>
      </c>
      <c r="U79" s="51">
        <v>2406</v>
      </c>
      <c r="V79" s="11">
        <v>41708</v>
      </c>
      <c r="W79" s="11">
        <v>2633</v>
      </c>
      <c r="X79" s="40">
        <f t="shared" si="2"/>
        <v>6.3129375659345927E-2</v>
      </c>
    </row>
    <row r="80" spans="2:24" ht="13" x14ac:dyDescent="0.15">
      <c r="B80" s="10" t="s">
        <v>39</v>
      </c>
      <c r="C80" s="10">
        <v>4</v>
      </c>
      <c r="D80" s="11">
        <v>483018</v>
      </c>
      <c r="E80" s="11">
        <v>19881</v>
      </c>
      <c r="F80" s="11">
        <v>8485.4596999999994</v>
      </c>
      <c r="G80" s="11">
        <v>0.64</v>
      </c>
      <c r="H80" s="11">
        <v>0.28000000000000003</v>
      </c>
      <c r="I80" s="11">
        <v>0.92</v>
      </c>
      <c r="J80" s="11">
        <v>361866</v>
      </c>
      <c r="K80" s="11">
        <v>228275</v>
      </c>
      <c r="L80" s="11">
        <v>18204</v>
      </c>
      <c r="M80" s="11">
        <v>42924</v>
      </c>
      <c r="N80" s="11">
        <v>2880</v>
      </c>
      <c r="O80" s="15">
        <f t="shared" si="0"/>
        <v>0.15820698747528017</v>
      </c>
      <c r="P80" s="51">
        <v>362</v>
      </c>
      <c r="Q80" s="11">
        <v>1738</v>
      </c>
      <c r="R80" s="11">
        <v>18646</v>
      </c>
      <c r="S80" s="11">
        <v>20384</v>
      </c>
      <c r="T80" s="40">
        <f t="shared" si="1"/>
        <v>0.47488584474885842</v>
      </c>
      <c r="U80" s="51">
        <v>6379</v>
      </c>
      <c r="V80" s="11">
        <v>44361</v>
      </c>
      <c r="W80" s="11">
        <v>1341</v>
      </c>
      <c r="X80" s="40">
        <f t="shared" si="2"/>
        <v>3.0229255427064314E-2</v>
      </c>
    </row>
    <row r="81" spans="2:24" ht="13" x14ac:dyDescent="0.15">
      <c r="B81" s="10" t="s">
        <v>39</v>
      </c>
      <c r="C81" s="10">
        <v>5</v>
      </c>
      <c r="D81" s="11">
        <v>435283</v>
      </c>
      <c r="E81" s="11">
        <v>60367</v>
      </c>
      <c r="F81" s="11">
        <v>26065.6836</v>
      </c>
      <c r="G81" s="11">
        <v>0.68</v>
      </c>
      <c r="H81" s="11">
        <v>0.28999999999999998</v>
      </c>
      <c r="I81" s="11">
        <v>0.93</v>
      </c>
      <c r="J81" s="11">
        <v>300246</v>
      </c>
      <c r="K81" s="11">
        <v>198953</v>
      </c>
      <c r="L81" s="11">
        <v>28373</v>
      </c>
      <c r="M81" s="11">
        <v>26956</v>
      </c>
      <c r="N81" s="11">
        <v>11730</v>
      </c>
      <c r="O81" s="15">
        <f t="shared" si="0"/>
        <v>0.41342121030557222</v>
      </c>
      <c r="P81" s="51">
        <v>616</v>
      </c>
      <c r="Q81" s="11">
        <v>2423</v>
      </c>
      <c r="R81" s="11">
        <v>13163</v>
      </c>
      <c r="S81" s="11">
        <v>15586</v>
      </c>
      <c r="T81" s="40">
        <f t="shared" si="1"/>
        <v>0.57820151357768212</v>
      </c>
      <c r="U81" s="51">
        <v>2966</v>
      </c>
      <c r="V81" s="11">
        <v>38886</v>
      </c>
      <c r="W81" s="11">
        <v>3059</v>
      </c>
      <c r="X81" s="40">
        <f t="shared" si="2"/>
        <v>7.8665843748392736E-2</v>
      </c>
    </row>
    <row r="82" spans="2:24" ht="13" x14ac:dyDescent="0.15">
      <c r="B82" s="10" t="s">
        <v>39</v>
      </c>
      <c r="C82" s="10">
        <v>6</v>
      </c>
      <c r="D82" s="11">
        <v>433523</v>
      </c>
      <c r="E82" s="11">
        <v>103555</v>
      </c>
      <c r="F82" s="11">
        <v>55629.185799999999</v>
      </c>
      <c r="G82" s="11">
        <v>0.72</v>
      </c>
      <c r="H82" s="11">
        <v>0.28000000000000003</v>
      </c>
      <c r="I82" s="11">
        <v>0.94</v>
      </c>
      <c r="J82" s="11">
        <v>314305</v>
      </c>
      <c r="K82" s="11">
        <v>220454</v>
      </c>
      <c r="L82" s="11">
        <v>47076</v>
      </c>
      <c r="M82" s="11">
        <v>39292</v>
      </c>
      <c r="N82" s="11">
        <v>25179</v>
      </c>
      <c r="O82" s="15">
        <f t="shared" si="0"/>
        <v>0.53485852663777722</v>
      </c>
      <c r="P82" s="51">
        <v>862</v>
      </c>
      <c r="Q82" s="11">
        <v>3059</v>
      </c>
      <c r="R82" s="11">
        <v>19372</v>
      </c>
      <c r="S82" s="11">
        <v>22431</v>
      </c>
      <c r="T82" s="40">
        <f t="shared" si="1"/>
        <v>0.57087956835997145</v>
      </c>
      <c r="U82" s="51">
        <v>3940</v>
      </c>
      <c r="V82" s="11">
        <v>19429</v>
      </c>
      <c r="W82" s="11">
        <v>3119</v>
      </c>
      <c r="X82" s="40">
        <f t="shared" si="2"/>
        <v>0.16053322353183386</v>
      </c>
    </row>
    <row r="83" spans="2:24" ht="13" x14ac:dyDescent="0.15">
      <c r="B83" s="10" t="s">
        <v>39</v>
      </c>
      <c r="C83" s="10">
        <v>7</v>
      </c>
      <c r="D83" s="11">
        <v>493612</v>
      </c>
      <c r="E83" s="11">
        <v>72453</v>
      </c>
      <c r="F83" s="11">
        <v>22424.643100000001</v>
      </c>
      <c r="G83" s="11">
        <v>0.69</v>
      </c>
      <c r="H83" s="11">
        <v>0.28000000000000003</v>
      </c>
      <c r="I83" s="11">
        <v>0.93</v>
      </c>
      <c r="J83" s="11">
        <v>372267</v>
      </c>
      <c r="K83" s="11">
        <v>251333</v>
      </c>
      <c r="L83" s="11">
        <v>34998</v>
      </c>
      <c r="M83" s="11">
        <v>54689</v>
      </c>
      <c r="N83" s="11">
        <v>13463</v>
      </c>
      <c r="O83" s="15">
        <f t="shared" si="0"/>
        <v>0.38467912452140124</v>
      </c>
      <c r="P83" s="51">
        <v>345</v>
      </c>
      <c r="Q83" s="11">
        <v>3818</v>
      </c>
      <c r="R83" s="11">
        <v>25648</v>
      </c>
      <c r="S83" s="11">
        <v>29466</v>
      </c>
      <c r="T83" s="40">
        <f t="shared" si="1"/>
        <v>0.53879207884583735</v>
      </c>
      <c r="U83" s="51">
        <v>5163</v>
      </c>
      <c r="V83" s="11">
        <v>25928</v>
      </c>
      <c r="W83" s="11">
        <v>2741</v>
      </c>
      <c r="X83" s="40">
        <f t="shared" si="2"/>
        <v>0.10571582844800988</v>
      </c>
    </row>
    <row r="84" spans="2:24" ht="13" x14ac:dyDescent="0.15">
      <c r="B84" s="10" t="s">
        <v>39</v>
      </c>
      <c r="C84" s="10">
        <v>8</v>
      </c>
      <c r="D84" s="11">
        <v>401583</v>
      </c>
      <c r="E84" s="11">
        <v>79297</v>
      </c>
      <c r="F84" s="11">
        <v>45572.752699999997</v>
      </c>
      <c r="G84" s="11">
        <v>0.71</v>
      </c>
      <c r="H84" s="11">
        <v>0.28999999999999998</v>
      </c>
      <c r="I84" s="11">
        <v>0.93</v>
      </c>
      <c r="J84" s="11">
        <v>273928</v>
      </c>
      <c r="K84" s="11">
        <v>188685</v>
      </c>
      <c r="L84" s="11">
        <v>48254</v>
      </c>
      <c r="M84" s="11">
        <v>32661</v>
      </c>
      <c r="N84" s="11">
        <v>21704</v>
      </c>
      <c r="O84" s="15">
        <f t="shared" si="0"/>
        <v>0.44978654619306174</v>
      </c>
      <c r="P84" s="51">
        <v>1777</v>
      </c>
      <c r="Q84" s="11">
        <v>2157</v>
      </c>
      <c r="R84" s="11">
        <v>15652</v>
      </c>
      <c r="S84" s="11">
        <v>17809</v>
      </c>
      <c r="T84" s="40">
        <f t="shared" si="1"/>
        <v>0.54526805670371392</v>
      </c>
      <c r="U84" s="51">
        <v>4602</v>
      </c>
      <c r="V84" s="11">
        <v>26015</v>
      </c>
      <c r="W84" s="11">
        <v>3202</v>
      </c>
      <c r="X84" s="40">
        <f t="shared" si="2"/>
        <v>0.12308283682490871</v>
      </c>
    </row>
    <row r="85" spans="2:24" ht="13" x14ac:dyDescent="0.15">
      <c r="B85" s="10" t="s">
        <v>40</v>
      </c>
      <c r="C85" s="10">
        <v>1</v>
      </c>
      <c r="D85" s="11">
        <v>441636</v>
      </c>
      <c r="E85" s="11">
        <v>108599</v>
      </c>
      <c r="F85" s="11">
        <v>73177.233399999997</v>
      </c>
      <c r="G85" s="11">
        <v>0.69</v>
      </c>
      <c r="H85" s="11">
        <v>0.24</v>
      </c>
      <c r="I85" s="11">
        <v>0.94</v>
      </c>
      <c r="J85" s="11">
        <v>292445</v>
      </c>
      <c r="K85" s="11">
        <v>194815</v>
      </c>
      <c r="L85" s="11">
        <v>67268</v>
      </c>
      <c r="M85" s="11">
        <v>38777</v>
      </c>
      <c r="N85" s="11">
        <v>34245</v>
      </c>
      <c r="O85" s="15">
        <f t="shared" si="0"/>
        <v>0.50908307070226555</v>
      </c>
      <c r="P85" s="51">
        <v>709</v>
      </c>
      <c r="Q85" s="11">
        <v>862</v>
      </c>
      <c r="R85" s="11">
        <v>9876</v>
      </c>
      <c r="S85" s="11">
        <v>10738</v>
      </c>
      <c r="T85" s="40">
        <f t="shared" si="1"/>
        <v>0.27691672898883357</v>
      </c>
      <c r="U85" s="51">
        <v>1719</v>
      </c>
      <c r="V85" s="11">
        <v>20760</v>
      </c>
      <c r="W85" s="11">
        <v>2099</v>
      </c>
      <c r="X85" s="40">
        <f t="shared" si="2"/>
        <v>0.10110789980732177</v>
      </c>
    </row>
    <row r="86" spans="2:24" ht="13" x14ac:dyDescent="0.15">
      <c r="B86" s="10" t="s">
        <v>40</v>
      </c>
      <c r="C86" s="10">
        <v>2</v>
      </c>
      <c r="D86" s="11">
        <v>462026</v>
      </c>
      <c r="E86" s="11">
        <v>35169</v>
      </c>
      <c r="F86" s="11">
        <v>15730.344300000001</v>
      </c>
      <c r="G86" s="11">
        <v>0.63</v>
      </c>
      <c r="H86" s="11">
        <v>0.23</v>
      </c>
      <c r="I86" s="11">
        <v>0.93</v>
      </c>
      <c r="J86" s="11">
        <v>308614</v>
      </c>
      <c r="K86" s="11">
        <v>187224</v>
      </c>
      <c r="L86" s="11">
        <v>51596</v>
      </c>
      <c r="M86" s="11">
        <v>53587</v>
      </c>
      <c r="N86" s="11">
        <v>11091</v>
      </c>
      <c r="O86" s="15">
        <f t="shared" si="0"/>
        <v>0.21495852391658268</v>
      </c>
      <c r="P86" s="51">
        <v>339</v>
      </c>
      <c r="Q86" s="11">
        <v>422</v>
      </c>
      <c r="R86" s="11">
        <v>9354</v>
      </c>
      <c r="S86" s="11">
        <v>9776</v>
      </c>
      <c r="T86" s="40">
        <f t="shared" si="1"/>
        <v>0.18243230634295632</v>
      </c>
      <c r="U86" s="51">
        <v>2174</v>
      </c>
      <c r="V86" s="11">
        <v>31673</v>
      </c>
      <c r="W86" s="11">
        <v>1155</v>
      </c>
      <c r="X86" s="40">
        <f t="shared" si="2"/>
        <v>3.6466390932339846E-2</v>
      </c>
    </row>
    <row r="87" spans="2:24" ht="13" x14ac:dyDescent="0.15">
      <c r="B87" s="10" t="s">
        <v>40</v>
      </c>
      <c r="C87" s="10">
        <v>3</v>
      </c>
      <c r="D87" s="11">
        <v>434239</v>
      </c>
      <c r="E87" s="11">
        <v>97230</v>
      </c>
      <c r="F87" s="11">
        <v>59266.3871</v>
      </c>
      <c r="G87" s="11">
        <v>0.69</v>
      </c>
      <c r="H87" s="11">
        <v>0.23</v>
      </c>
      <c r="I87" s="11">
        <v>0.94</v>
      </c>
      <c r="J87" s="11">
        <v>289638</v>
      </c>
      <c r="K87" s="11">
        <v>191366</v>
      </c>
      <c r="L87" s="11">
        <v>57522</v>
      </c>
      <c r="M87" s="11">
        <v>47685</v>
      </c>
      <c r="N87" s="11">
        <v>28974</v>
      </c>
      <c r="O87" s="15">
        <f t="shared" si="0"/>
        <v>0.50370293105246688</v>
      </c>
      <c r="P87" s="51">
        <v>513</v>
      </c>
      <c r="Q87" s="11">
        <v>1046</v>
      </c>
      <c r="R87" s="11">
        <v>11985</v>
      </c>
      <c r="S87" s="11">
        <v>13031</v>
      </c>
      <c r="T87" s="40">
        <f t="shared" si="1"/>
        <v>0.273272517563175</v>
      </c>
      <c r="U87" s="51">
        <v>1879</v>
      </c>
      <c r="V87" s="11">
        <v>21681</v>
      </c>
      <c r="W87" s="11">
        <v>1915</v>
      </c>
      <c r="X87" s="40">
        <f t="shared" si="2"/>
        <v>8.8326184216595174E-2</v>
      </c>
    </row>
    <row r="88" spans="2:24" ht="13" x14ac:dyDescent="0.15">
      <c r="B88" s="10" t="s">
        <v>40</v>
      </c>
      <c r="C88" s="10">
        <v>4</v>
      </c>
      <c r="D88" s="11">
        <v>429728</v>
      </c>
      <c r="E88" s="11">
        <v>98782</v>
      </c>
      <c r="F88" s="11">
        <v>62826.692199999998</v>
      </c>
      <c r="G88" s="11">
        <v>0.7</v>
      </c>
      <c r="H88" s="11">
        <v>0.24</v>
      </c>
      <c r="I88" s="11">
        <v>0.95</v>
      </c>
      <c r="J88" s="11">
        <v>287593</v>
      </c>
      <c r="K88" s="11">
        <v>194080</v>
      </c>
      <c r="L88" s="11">
        <v>62622</v>
      </c>
      <c r="M88" s="11">
        <v>43547</v>
      </c>
      <c r="N88" s="11">
        <v>30486</v>
      </c>
      <c r="O88" s="15">
        <f t="shared" si="0"/>
        <v>0.48682571620197373</v>
      </c>
      <c r="P88" s="51">
        <v>481</v>
      </c>
      <c r="Q88" s="11">
        <v>1132</v>
      </c>
      <c r="R88" s="11">
        <v>13713</v>
      </c>
      <c r="S88" s="11">
        <v>14845</v>
      </c>
      <c r="T88" s="40">
        <f t="shared" si="1"/>
        <v>0.34089604335545504</v>
      </c>
      <c r="U88" s="51">
        <v>2848</v>
      </c>
      <c r="V88" s="11">
        <v>21075</v>
      </c>
      <c r="W88" s="11">
        <v>2391</v>
      </c>
      <c r="X88" s="40">
        <f t="shared" si="2"/>
        <v>0.11345195729537366</v>
      </c>
    </row>
    <row r="89" spans="2:24" ht="13" x14ac:dyDescent="0.15">
      <c r="B89" s="10" t="s">
        <v>40</v>
      </c>
      <c r="C89" s="10">
        <v>5</v>
      </c>
      <c r="D89" s="11">
        <v>434414</v>
      </c>
      <c r="E89" s="11">
        <v>63434</v>
      </c>
      <c r="F89" s="11">
        <v>39869.420100000003</v>
      </c>
      <c r="G89" s="11">
        <v>0.66</v>
      </c>
      <c r="H89" s="11">
        <v>0.23</v>
      </c>
      <c r="I89" s="11">
        <v>0.94</v>
      </c>
      <c r="J89" s="11">
        <v>286066</v>
      </c>
      <c r="K89" s="11">
        <v>180128</v>
      </c>
      <c r="L89" s="11">
        <v>53727</v>
      </c>
      <c r="M89" s="11">
        <v>41203</v>
      </c>
      <c r="N89" s="11">
        <v>19328</v>
      </c>
      <c r="O89" s="15">
        <f t="shared" si="0"/>
        <v>0.35974463491354441</v>
      </c>
      <c r="P89" s="51">
        <v>698</v>
      </c>
      <c r="Q89" s="11">
        <v>621</v>
      </c>
      <c r="R89" s="11">
        <v>9810</v>
      </c>
      <c r="S89" s="11">
        <v>10431</v>
      </c>
      <c r="T89" s="40">
        <f t="shared" si="1"/>
        <v>0.25316117758415652</v>
      </c>
      <c r="U89" s="51">
        <v>2007</v>
      </c>
      <c r="V89" s="11">
        <v>28437</v>
      </c>
      <c r="W89" s="11">
        <v>1738</v>
      </c>
      <c r="X89" s="40">
        <f t="shared" si="2"/>
        <v>6.1117558110911838E-2</v>
      </c>
    </row>
    <row r="90" spans="2:24" ht="13" x14ac:dyDescent="0.15">
      <c r="B90" s="10" t="s">
        <v>42</v>
      </c>
      <c r="C90" s="10">
        <v>1</v>
      </c>
      <c r="D90" s="11">
        <v>658407</v>
      </c>
      <c r="E90" s="11">
        <v>132600</v>
      </c>
      <c r="F90" s="11">
        <v>92125.857199999999</v>
      </c>
      <c r="G90" s="11">
        <v>0.67</v>
      </c>
      <c r="H90" s="11">
        <v>0.24</v>
      </c>
      <c r="I90" s="11">
        <v>0.94</v>
      </c>
      <c r="J90" s="11">
        <v>408397</v>
      </c>
      <c r="K90" s="11">
        <v>263073</v>
      </c>
      <c r="L90" s="11">
        <v>99738</v>
      </c>
      <c r="M90" s="11">
        <v>25602</v>
      </c>
      <c r="N90" s="11">
        <v>39691</v>
      </c>
      <c r="O90" s="15">
        <f t="shared" si="0"/>
        <v>0.39795263590607394</v>
      </c>
      <c r="P90" s="51">
        <v>1050</v>
      </c>
      <c r="Q90" s="11">
        <v>428</v>
      </c>
      <c r="R90" s="11">
        <v>5486</v>
      </c>
      <c r="S90" s="11">
        <v>5914</v>
      </c>
      <c r="T90" s="40">
        <f t="shared" si="1"/>
        <v>0.23099757831419421</v>
      </c>
      <c r="U90" s="51">
        <v>714</v>
      </c>
      <c r="V90" s="11">
        <v>55284</v>
      </c>
      <c r="W90" s="11">
        <v>3404</v>
      </c>
      <c r="X90" s="40">
        <f t="shared" si="2"/>
        <v>6.1572968670863176E-2</v>
      </c>
    </row>
    <row r="91" spans="2:24" ht="13" x14ac:dyDescent="0.15">
      <c r="B91" s="10" t="s">
        <v>44</v>
      </c>
      <c r="C91" s="10">
        <v>1</v>
      </c>
      <c r="D91" s="11">
        <v>470100</v>
      </c>
      <c r="E91" s="11">
        <v>130451</v>
      </c>
      <c r="F91" s="11">
        <v>96763.4565</v>
      </c>
      <c r="G91" s="11">
        <v>0.69</v>
      </c>
      <c r="H91" s="11">
        <v>0.22</v>
      </c>
      <c r="I91" s="11">
        <v>0.94</v>
      </c>
      <c r="J91" s="11">
        <v>272173</v>
      </c>
      <c r="K91" s="11">
        <v>177271</v>
      </c>
      <c r="L91" s="11">
        <v>31467</v>
      </c>
      <c r="M91" s="11">
        <v>32318</v>
      </c>
      <c r="N91" s="11">
        <v>22251</v>
      </c>
      <c r="O91" s="15">
        <f t="shared" si="0"/>
        <v>0.70712174659166749</v>
      </c>
      <c r="P91" s="51">
        <v>1132</v>
      </c>
      <c r="Q91" s="11">
        <v>1873</v>
      </c>
      <c r="R91" s="11">
        <v>9619</v>
      </c>
      <c r="S91" s="11">
        <v>11492</v>
      </c>
      <c r="T91" s="40">
        <f t="shared" si="1"/>
        <v>0.35559131134352373</v>
      </c>
      <c r="U91" s="51">
        <v>2289</v>
      </c>
      <c r="V91" s="11">
        <v>17829</v>
      </c>
      <c r="W91" s="11">
        <v>547</v>
      </c>
      <c r="X91" s="40">
        <f t="shared" si="2"/>
        <v>3.0680352235122554E-2</v>
      </c>
    </row>
    <row r="92" spans="2:24" ht="13" x14ac:dyDescent="0.15">
      <c r="B92" s="10" t="s">
        <v>44</v>
      </c>
      <c r="C92" s="10">
        <v>2</v>
      </c>
      <c r="D92" s="11">
        <v>457025</v>
      </c>
      <c r="E92" s="11">
        <v>216845</v>
      </c>
      <c r="F92" s="11">
        <v>177918.01180000001</v>
      </c>
      <c r="G92" s="11">
        <v>0.75</v>
      </c>
      <c r="H92" s="11">
        <v>0.23</v>
      </c>
      <c r="I92" s="11">
        <v>0.95</v>
      </c>
      <c r="J92" s="11">
        <v>259910</v>
      </c>
      <c r="K92" s="11">
        <v>186553</v>
      </c>
      <c r="L92" s="11">
        <v>50884</v>
      </c>
      <c r="M92" s="11">
        <v>22738</v>
      </c>
      <c r="N92" s="11">
        <v>41873</v>
      </c>
      <c r="O92" s="15">
        <f t="shared" si="0"/>
        <v>0.82291093467494691</v>
      </c>
      <c r="P92" s="51">
        <v>1373</v>
      </c>
      <c r="Q92" s="11">
        <v>1956</v>
      </c>
      <c r="R92" s="11">
        <v>7647</v>
      </c>
      <c r="S92" s="11">
        <v>9603</v>
      </c>
      <c r="T92" s="40">
        <f t="shared" si="1"/>
        <v>0.42233265898495909</v>
      </c>
      <c r="U92" s="51">
        <v>1358</v>
      </c>
      <c r="V92" s="11">
        <v>12438</v>
      </c>
      <c r="W92" s="11">
        <v>606</v>
      </c>
      <c r="X92" s="40">
        <f t="shared" si="2"/>
        <v>4.8721659430776651E-2</v>
      </c>
    </row>
    <row r="93" spans="2:24" ht="13" x14ac:dyDescent="0.15">
      <c r="B93" s="10" t="s">
        <v>44</v>
      </c>
      <c r="C93" s="10">
        <v>3</v>
      </c>
      <c r="D93" s="11">
        <v>497546</v>
      </c>
      <c r="E93" s="11">
        <v>72057</v>
      </c>
      <c r="F93" s="11">
        <v>57805.147199999999</v>
      </c>
      <c r="G93" s="11">
        <v>0.64</v>
      </c>
      <c r="H93" s="11">
        <v>0.2</v>
      </c>
      <c r="I93" s="11">
        <v>0.94</v>
      </c>
      <c r="J93" s="11">
        <v>312584</v>
      </c>
      <c r="K93" s="11">
        <v>189523</v>
      </c>
      <c r="L93" s="11">
        <v>23095</v>
      </c>
      <c r="M93" s="11">
        <v>36616</v>
      </c>
      <c r="N93" s="11">
        <v>12795</v>
      </c>
      <c r="O93" s="15">
        <f t="shared" si="0"/>
        <v>0.55401602078371937</v>
      </c>
      <c r="P93" s="51">
        <v>1186</v>
      </c>
      <c r="Q93" s="11">
        <v>1579</v>
      </c>
      <c r="R93" s="11">
        <v>10481</v>
      </c>
      <c r="S93" s="11">
        <v>12060</v>
      </c>
      <c r="T93" s="40">
        <f t="shared" si="1"/>
        <v>0.32936421236617874</v>
      </c>
      <c r="U93" s="51">
        <v>2609</v>
      </c>
      <c r="V93" s="11">
        <v>27565</v>
      </c>
      <c r="W93" s="11">
        <v>321</v>
      </c>
      <c r="X93" s="40">
        <f t="shared" si="2"/>
        <v>1.1645202249229094E-2</v>
      </c>
    </row>
    <row r="94" spans="2:24" ht="13" x14ac:dyDescent="0.15">
      <c r="B94" s="10" t="s">
        <v>44</v>
      </c>
      <c r="C94" s="10">
        <v>4</v>
      </c>
      <c r="D94" s="11">
        <v>460118</v>
      </c>
      <c r="E94" s="11">
        <v>302995</v>
      </c>
      <c r="F94" s="11">
        <v>240141.8009</v>
      </c>
      <c r="G94" s="11">
        <v>0.81</v>
      </c>
      <c r="H94" s="11">
        <v>0.25</v>
      </c>
      <c r="I94" s="11">
        <v>0.95</v>
      </c>
      <c r="J94" s="11">
        <v>285807</v>
      </c>
      <c r="K94" s="11">
        <v>225476</v>
      </c>
      <c r="L94" s="11">
        <v>73592</v>
      </c>
      <c r="M94" s="11">
        <v>16549</v>
      </c>
      <c r="N94" s="11">
        <v>65143</v>
      </c>
      <c r="O94" s="15">
        <f t="shared" si="0"/>
        <v>0.88519132514403742</v>
      </c>
      <c r="P94" s="51">
        <v>1204</v>
      </c>
      <c r="Q94" s="11">
        <v>2963</v>
      </c>
      <c r="R94" s="11">
        <v>7994</v>
      </c>
      <c r="S94" s="11">
        <v>10957</v>
      </c>
      <c r="T94" s="40">
        <f t="shared" si="1"/>
        <v>0.6620943863677563</v>
      </c>
      <c r="U94" s="51">
        <v>984</v>
      </c>
      <c r="V94" s="11">
        <v>3835</v>
      </c>
      <c r="W94" s="11">
        <v>425</v>
      </c>
      <c r="X94" s="40">
        <f t="shared" si="2"/>
        <v>0.11082138200782268</v>
      </c>
    </row>
    <row r="95" spans="2:24" ht="13" x14ac:dyDescent="0.15">
      <c r="B95" s="10" t="s">
        <v>44</v>
      </c>
      <c r="C95" s="10">
        <v>5</v>
      </c>
      <c r="D95" s="11">
        <v>517547</v>
      </c>
      <c r="E95" s="11">
        <v>379727</v>
      </c>
      <c r="F95" s="11">
        <v>267227.61550000001</v>
      </c>
      <c r="G95" s="11">
        <v>0.83</v>
      </c>
      <c r="H95" s="11">
        <v>0.32</v>
      </c>
      <c r="I95" s="11">
        <v>0.95</v>
      </c>
      <c r="J95" s="11">
        <v>299422</v>
      </c>
      <c r="K95" s="11">
        <v>242154</v>
      </c>
      <c r="L95" s="11">
        <v>94154</v>
      </c>
      <c r="M95" s="11">
        <v>14766</v>
      </c>
      <c r="N95" s="11">
        <v>82506</v>
      </c>
      <c r="O95" s="15">
        <f t="shared" si="0"/>
        <v>0.87628778384349049</v>
      </c>
      <c r="P95" s="51">
        <v>512</v>
      </c>
      <c r="Q95" s="11">
        <v>3048</v>
      </c>
      <c r="R95" s="11">
        <v>6969</v>
      </c>
      <c r="S95" s="11">
        <v>10017</v>
      </c>
      <c r="T95" s="40">
        <f t="shared" si="1"/>
        <v>0.67838277123120683</v>
      </c>
      <c r="U95" s="51">
        <v>874</v>
      </c>
      <c r="V95" s="11">
        <v>1861</v>
      </c>
      <c r="W95" s="11">
        <v>195</v>
      </c>
      <c r="X95" s="40">
        <f t="shared" si="2"/>
        <v>0.10478237506716818</v>
      </c>
    </row>
    <row r="96" spans="2:24" ht="13" x14ac:dyDescent="0.15">
      <c r="B96" s="10" t="s">
        <v>44</v>
      </c>
      <c r="C96" s="10">
        <v>6</v>
      </c>
      <c r="D96" s="11">
        <v>482075</v>
      </c>
      <c r="E96" s="11">
        <v>48223</v>
      </c>
      <c r="F96" s="11">
        <v>33443.074699999997</v>
      </c>
      <c r="G96" s="11">
        <v>0.64</v>
      </c>
      <c r="H96" s="11">
        <v>0.23</v>
      </c>
      <c r="I96" s="11">
        <v>0.94</v>
      </c>
      <c r="J96" s="11">
        <v>334793</v>
      </c>
      <c r="K96" s="11">
        <v>207171</v>
      </c>
      <c r="L96" s="11">
        <v>26481</v>
      </c>
      <c r="M96" s="11">
        <v>57518</v>
      </c>
      <c r="N96" s="11">
        <v>10267</v>
      </c>
      <c r="O96" s="15">
        <f t="shared" si="0"/>
        <v>0.38771194441297535</v>
      </c>
      <c r="P96" s="51">
        <v>442</v>
      </c>
      <c r="Q96" s="11">
        <v>1570</v>
      </c>
      <c r="R96" s="11">
        <v>17272</v>
      </c>
      <c r="S96" s="11">
        <v>18842</v>
      </c>
      <c r="T96" s="40">
        <f t="shared" si="1"/>
        <v>0.32758440835912234</v>
      </c>
      <c r="U96" s="51">
        <v>4879</v>
      </c>
      <c r="V96" s="11">
        <v>14004</v>
      </c>
      <c r="W96" s="11">
        <v>330</v>
      </c>
      <c r="X96" s="40">
        <f t="shared" si="2"/>
        <v>2.3564695801199659E-2</v>
      </c>
    </row>
    <row r="97" spans="2:24" ht="13" x14ac:dyDescent="0.15">
      <c r="B97" s="10" t="s">
        <v>44</v>
      </c>
      <c r="C97" s="10">
        <v>7</v>
      </c>
      <c r="D97" s="11">
        <v>414304</v>
      </c>
      <c r="E97" s="11">
        <v>159679</v>
      </c>
      <c r="F97" s="11">
        <v>129164.2156</v>
      </c>
      <c r="G97" s="11">
        <v>0.74</v>
      </c>
      <c r="H97" s="11">
        <v>0.28000000000000003</v>
      </c>
      <c r="I97" s="11">
        <v>0.94</v>
      </c>
      <c r="J97" s="11">
        <v>252816</v>
      </c>
      <c r="K97" s="11">
        <v>181720</v>
      </c>
      <c r="L97" s="11">
        <v>45452</v>
      </c>
      <c r="M97" s="11">
        <v>29079</v>
      </c>
      <c r="N97" s="11">
        <v>32488</v>
      </c>
      <c r="O97" s="15">
        <f t="shared" si="0"/>
        <v>0.71477602745753765</v>
      </c>
      <c r="P97" s="51">
        <v>1327</v>
      </c>
      <c r="Q97" s="11">
        <v>3746</v>
      </c>
      <c r="R97" s="11">
        <v>13975</v>
      </c>
      <c r="S97" s="11">
        <v>17721</v>
      </c>
      <c r="T97" s="40">
        <f t="shared" si="1"/>
        <v>0.60940885174868464</v>
      </c>
      <c r="U97" s="51">
        <v>2868</v>
      </c>
      <c r="V97" s="11">
        <v>8910</v>
      </c>
      <c r="W97" s="11">
        <v>755</v>
      </c>
      <c r="X97" s="40">
        <f t="shared" si="2"/>
        <v>8.4736251402918072E-2</v>
      </c>
    </row>
    <row r="98" spans="2:24" ht="13" x14ac:dyDescent="0.15">
      <c r="B98" s="10" t="s">
        <v>44</v>
      </c>
      <c r="C98" s="10">
        <v>8</v>
      </c>
      <c r="D98" s="11">
        <v>452358</v>
      </c>
      <c r="E98" s="11">
        <v>93948</v>
      </c>
      <c r="F98" s="11">
        <v>76702.753100000002</v>
      </c>
      <c r="G98" s="11">
        <v>0.66</v>
      </c>
      <c r="H98" s="11">
        <v>0.21</v>
      </c>
      <c r="I98" s="11">
        <v>0.94</v>
      </c>
      <c r="J98" s="11">
        <v>268941</v>
      </c>
      <c r="K98" s="11">
        <v>169460</v>
      </c>
      <c r="L98" s="11">
        <v>25147</v>
      </c>
      <c r="M98" s="11">
        <v>32159</v>
      </c>
      <c r="N98" s="11">
        <v>15358</v>
      </c>
      <c r="O98" s="15">
        <f t="shared" si="0"/>
        <v>0.61072891398576368</v>
      </c>
      <c r="P98" s="51">
        <v>1167</v>
      </c>
      <c r="Q98" s="11">
        <v>2029</v>
      </c>
      <c r="R98" s="11">
        <v>9340</v>
      </c>
      <c r="S98" s="11">
        <v>11369</v>
      </c>
      <c r="T98" s="40">
        <f t="shared" si="1"/>
        <v>0.35352467427469758</v>
      </c>
      <c r="U98" s="51">
        <v>2331</v>
      </c>
      <c r="V98" s="11">
        <v>19350</v>
      </c>
      <c r="W98" s="11">
        <v>521</v>
      </c>
      <c r="X98" s="40">
        <f t="shared" si="2"/>
        <v>2.6925064599483205E-2</v>
      </c>
    </row>
    <row r="99" spans="2:24" ht="13" x14ac:dyDescent="0.15">
      <c r="B99" s="10" t="s">
        <v>44</v>
      </c>
      <c r="C99" s="10">
        <v>9</v>
      </c>
      <c r="D99" s="11">
        <v>476100</v>
      </c>
      <c r="E99" s="11">
        <v>38636</v>
      </c>
      <c r="F99" s="11">
        <v>31148.528699999999</v>
      </c>
      <c r="G99" s="11">
        <v>0.61</v>
      </c>
      <c r="H99" s="11">
        <v>0.23</v>
      </c>
      <c r="I99" s="11">
        <v>0.93</v>
      </c>
      <c r="J99" s="11">
        <v>298223</v>
      </c>
      <c r="K99" s="11">
        <v>173806</v>
      </c>
      <c r="L99" s="11">
        <v>16825</v>
      </c>
      <c r="M99" s="11">
        <v>38281</v>
      </c>
      <c r="N99" s="11">
        <v>5944</v>
      </c>
      <c r="O99" s="15">
        <f t="shared" si="0"/>
        <v>0.35328380386329866</v>
      </c>
      <c r="P99" s="51">
        <v>363</v>
      </c>
      <c r="Q99" s="11">
        <v>1184</v>
      </c>
      <c r="R99" s="11">
        <v>10143</v>
      </c>
      <c r="S99" s="11">
        <v>11327</v>
      </c>
      <c r="T99" s="40">
        <f t="shared" si="1"/>
        <v>0.29589091194064943</v>
      </c>
      <c r="U99" s="51">
        <v>2446</v>
      </c>
      <c r="V99" s="11">
        <v>24326</v>
      </c>
      <c r="W99" s="11">
        <v>251</v>
      </c>
      <c r="X99" s="40">
        <f t="shared" si="2"/>
        <v>1.0318178081065527E-2</v>
      </c>
    </row>
    <row r="100" spans="2:24" ht="13" x14ac:dyDescent="0.15">
      <c r="B100" s="10" t="s">
        <v>44</v>
      </c>
      <c r="C100" s="10">
        <v>10</v>
      </c>
      <c r="D100" s="11">
        <v>490037</v>
      </c>
      <c r="E100" s="11">
        <v>89709</v>
      </c>
      <c r="F100" s="11">
        <v>64967.9859</v>
      </c>
      <c r="G100" s="11">
        <v>0.65</v>
      </c>
      <c r="H100" s="11">
        <v>0.22</v>
      </c>
      <c r="I100" s="11">
        <v>0.94</v>
      </c>
      <c r="J100" s="11">
        <v>307714</v>
      </c>
      <c r="K100" s="11">
        <v>190495</v>
      </c>
      <c r="L100" s="11">
        <v>29264</v>
      </c>
      <c r="M100" s="11">
        <v>35335</v>
      </c>
      <c r="N100" s="11">
        <v>17913</v>
      </c>
      <c r="O100" s="15">
        <f t="shared" si="0"/>
        <v>0.61211727720065612</v>
      </c>
      <c r="P100" s="51">
        <v>1316</v>
      </c>
      <c r="Q100" s="11">
        <v>1469</v>
      </c>
      <c r="R100" s="11">
        <v>8686</v>
      </c>
      <c r="S100" s="11">
        <v>10155</v>
      </c>
      <c r="T100" s="40">
        <f t="shared" si="1"/>
        <v>0.28739210414603084</v>
      </c>
      <c r="U100" s="51">
        <v>2134</v>
      </c>
      <c r="V100" s="11">
        <v>18695</v>
      </c>
      <c r="W100" s="11">
        <v>305</v>
      </c>
      <c r="X100" s="40">
        <f t="shared" si="2"/>
        <v>1.6314522599625569E-2</v>
      </c>
    </row>
    <row r="101" spans="2:24" ht="13" x14ac:dyDescent="0.15">
      <c r="B101" s="10" t="s">
        <v>44</v>
      </c>
      <c r="C101" s="10">
        <v>11</v>
      </c>
      <c r="D101" s="11">
        <v>471782</v>
      </c>
      <c r="E101" s="11">
        <v>92090</v>
      </c>
      <c r="F101" s="11">
        <v>64682.288999999997</v>
      </c>
      <c r="G101" s="11">
        <v>0.66</v>
      </c>
      <c r="H101" s="11">
        <v>0.22</v>
      </c>
      <c r="I101" s="11">
        <v>0.95</v>
      </c>
      <c r="J101" s="11">
        <v>306106</v>
      </c>
      <c r="K101" s="11">
        <v>195362</v>
      </c>
      <c r="L101" s="11">
        <v>28555</v>
      </c>
      <c r="M101" s="11">
        <v>44964</v>
      </c>
      <c r="N101" s="11">
        <v>17533</v>
      </c>
      <c r="O101" s="15">
        <f t="shared" si="0"/>
        <v>0.61400805463141306</v>
      </c>
      <c r="P101" s="51">
        <v>468</v>
      </c>
      <c r="Q101" s="11">
        <v>2778</v>
      </c>
      <c r="R101" s="11">
        <v>13860</v>
      </c>
      <c r="S101" s="11">
        <v>16638</v>
      </c>
      <c r="T101" s="40">
        <f t="shared" si="1"/>
        <v>0.37002935681878835</v>
      </c>
      <c r="U101" s="51">
        <v>3130</v>
      </c>
      <c r="V101" s="11">
        <v>14649</v>
      </c>
      <c r="W101" s="11">
        <v>597</v>
      </c>
      <c r="X101" s="40">
        <f t="shared" si="2"/>
        <v>4.0753635060413677E-2</v>
      </c>
    </row>
    <row r="102" spans="2:24" ht="13" x14ac:dyDescent="0.15">
      <c r="B102" s="10" t="s">
        <v>44</v>
      </c>
      <c r="C102" s="10">
        <v>12</v>
      </c>
      <c r="D102" s="11">
        <v>463158</v>
      </c>
      <c r="E102" s="11">
        <v>142033</v>
      </c>
      <c r="F102" s="11">
        <v>113545.7834</v>
      </c>
      <c r="G102" s="11">
        <v>0.7</v>
      </c>
      <c r="H102" s="11">
        <v>0.24</v>
      </c>
      <c r="I102" s="11">
        <v>0.94</v>
      </c>
      <c r="J102" s="11">
        <v>275445</v>
      </c>
      <c r="K102" s="11">
        <v>184893</v>
      </c>
      <c r="L102" s="11">
        <v>38271</v>
      </c>
      <c r="M102" s="11">
        <v>29436</v>
      </c>
      <c r="N102" s="11">
        <v>27656</v>
      </c>
      <c r="O102" s="15">
        <f t="shared" si="0"/>
        <v>0.72263593843902696</v>
      </c>
      <c r="P102" s="51">
        <v>1518</v>
      </c>
      <c r="Q102" s="11">
        <v>1774</v>
      </c>
      <c r="R102" s="11">
        <v>10083</v>
      </c>
      <c r="S102" s="11">
        <v>11857</v>
      </c>
      <c r="T102" s="40">
        <f t="shared" si="1"/>
        <v>0.40280608778366628</v>
      </c>
      <c r="U102" s="51">
        <v>2551</v>
      </c>
      <c r="V102" s="11">
        <v>17033</v>
      </c>
      <c r="W102" s="11">
        <v>383</v>
      </c>
      <c r="X102" s="40">
        <f t="shared" si="2"/>
        <v>2.2485762930781424E-2</v>
      </c>
    </row>
    <row r="103" spans="2:24" ht="13" x14ac:dyDescent="0.15">
      <c r="B103" s="10" t="s">
        <v>44</v>
      </c>
      <c r="C103" s="10">
        <v>13</v>
      </c>
      <c r="D103" s="11">
        <v>467243</v>
      </c>
      <c r="E103" s="11">
        <v>335571</v>
      </c>
      <c r="F103" s="11">
        <v>278445.25280000002</v>
      </c>
      <c r="G103" s="11">
        <v>0.82</v>
      </c>
      <c r="H103" s="11">
        <v>0.27</v>
      </c>
      <c r="I103" s="11">
        <v>0.95</v>
      </c>
      <c r="J103" s="11">
        <v>277505</v>
      </c>
      <c r="K103" s="11">
        <v>224007</v>
      </c>
      <c r="L103" s="11">
        <v>73432</v>
      </c>
      <c r="M103" s="11">
        <v>13624</v>
      </c>
      <c r="N103" s="11">
        <v>66349</v>
      </c>
      <c r="O103" s="15">
        <f t="shared" si="0"/>
        <v>0.90354341431528484</v>
      </c>
      <c r="P103" s="51">
        <v>2291</v>
      </c>
      <c r="Q103" s="11">
        <v>3558</v>
      </c>
      <c r="R103" s="11">
        <v>6216</v>
      </c>
      <c r="S103" s="11">
        <v>9774</v>
      </c>
      <c r="T103" s="40">
        <f t="shared" si="1"/>
        <v>0.71741045214327659</v>
      </c>
      <c r="U103" s="51">
        <v>991</v>
      </c>
      <c r="V103" s="11">
        <v>4044</v>
      </c>
      <c r="W103" s="11">
        <v>641</v>
      </c>
      <c r="X103" s="40">
        <f t="shared" si="2"/>
        <v>0.15850642927794262</v>
      </c>
    </row>
    <row r="104" spans="2:24" ht="13" x14ac:dyDescent="0.15">
      <c r="B104" s="10" t="s">
        <v>44</v>
      </c>
      <c r="C104" s="10">
        <v>14</v>
      </c>
      <c r="D104" s="11">
        <v>452261</v>
      </c>
      <c r="E104" s="11">
        <v>52589</v>
      </c>
      <c r="F104" s="11">
        <v>41427.733200000002</v>
      </c>
      <c r="G104" s="11">
        <v>0.63</v>
      </c>
      <c r="H104" s="11">
        <v>0.22</v>
      </c>
      <c r="I104" s="11">
        <v>0.94</v>
      </c>
      <c r="J104" s="11">
        <v>273197</v>
      </c>
      <c r="K104" s="11">
        <v>163893</v>
      </c>
      <c r="L104" s="11">
        <v>16672</v>
      </c>
      <c r="M104" s="11">
        <v>32918</v>
      </c>
      <c r="N104" s="11">
        <v>8603</v>
      </c>
      <c r="O104" s="15">
        <f t="shared" si="0"/>
        <v>0.51601487523992318</v>
      </c>
      <c r="P104" s="51">
        <v>497</v>
      </c>
      <c r="Q104" s="11">
        <v>1415</v>
      </c>
      <c r="R104" s="11">
        <v>8414</v>
      </c>
      <c r="S104" s="11">
        <v>9829</v>
      </c>
      <c r="T104" s="40">
        <f t="shared" si="1"/>
        <v>0.29859043684306458</v>
      </c>
      <c r="U104" s="51">
        <v>2270</v>
      </c>
      <c r="V104" s="11">
        <v>26036</v>
      </c>
      <c r="W104" s="11">
        <v>427</v>
      </c>
      <c r="X104" s="40">
        <f t="shared" si="2"/>
        <v>1.6400368720233524E-2</v>
      </c>
    </row>
    <row r="105" spans="2:24" ht="13" x14ac:dyDescent="0.15">
      <c r="B105" s="10" t="s">
        <v>45</v>
      </c>
      <c r="C105" s="10">
        <v>1</v>
      </c>
      <c r="D105" s="11">
        <v>353349</v>
      </c>
      <c r="E105" s="11">
        <v>89124</v>
      </c>
      <c r="F105" s="11">
        <v>75219.994199999899</v>
      </c>
      <c r="G105" s="11">
        <v>0.75</v>
      </c>
      <c r="H105" s="11">
        <v>0.37</v>
      </c>
      <c r="I105" s="11">
        <v>0.93</v>
      </c>
      <c r="J105" s="11">
        <v>216619</v>
      </c>
      <c r="K105" s="11">
        <v>162345</v>
      </c>
      <c r="L105" s="11">
        <v>75886</v>
      </c>
      <c r="M105" s="11">
        <v>32680</v>
      </c>
      <c r="N105" s="11">
        <v>31228</v>
      </c>
      <c r="O105" s="15">
        <f t="shared" si="0"/>
        <v>0.41151200484937933</v>
      </c>
      <c r="P105" s="51">
        <v>627</v>
      </c>
      <c r="Q105" s="11">
        <v>2440</v>
      </c>
      <c r="R105" s="11">
        <v>20461</v>
      </c>
      <c r="S105" s="11">
        <v>22901</v>
      </c>
      <c r="T105" s="40">
        <f t="shared" si="1"/>
        <v>0.70076499388004898</v>
      </c>
      <c r="U105" s="51">
        <v>1124</v>
      </c>
      <c r="V105" s="11">
        <v>2024</v>
      </c>
      <c r="W105" s="11">
        <v>131</v>
      </c>
      <c r="X105" s="40">
        <f t="shared" si="2"/>
        <v>6.4723320158102768E-2</v>
      </c>
    </row>
    <row r="106" spans="2:24" ht="13" x14ac:dyDescent="0.15">
      <c r="B106" s="10" t="s">
        <v>45</v>
      </c>
      <c r="C106" s="10">
        <v>2</v>
      </c>
      <c r="D106" s="11">
        <v>401251</v>
      </c>
      <c r="E106" s="11">
        <v>50349</v>
      </c>
      <c r="F106" s="11">
        <v>39191.1204</v>
      </c>
      <c r="G106" s="11">
        <v>0.72</v>
      </c>
      <c r="H106" s="11">
        <v>0.35</v>
      </c>
      <c r="I106" s="11">
        <v>0.92</v>
      </c>
      <c r="J106" s="11">
        <v>231011</v>
      </c>
      <c r="K106" s="11">
        <v>164805</v>
      </c>
      <c r="L106" s="11">
        <v>74148</v>
      </c>
      <c r="M106" s="11">
        <v>43402</v>
      </c>
      <c r="N106" s="11">
        <v>18072</v>
      </c>
      <c r="O106" s="15">
        <f t="shared" si="0"/>
        <v>0.24372875869881858</v>
      </c>
      <c r="P106" s="51">
        <v>931</v>
      </c>
      <c r="Q106" s="11">
        <v>1480</v>
      </c>
      <c r="R106" s="11">
        <v>20283</v>
      </c>
      <c r="S106" s="11">
        <v>21763</v>
      </c>
      <c r="T106" s="40">
        <f t="shared" si="1"/>
        <v>0.50142850559882035</v>
      </c>
      <c r="U106" s="51">
        <v>1153</v>
      </c>
      <c r="V106" s="11">
        <v>2303</v>
      </c>
      <c r="W106" s="11">
        <v>117</v>
      </c>
      <c r="X106" s="40">
        <f t="shared" si="2"/>
        <v>5.0803300043421623E-2</v>
      </c>
    </row>
    <row r="107" spans="2:24" ht="13" x14ac:dyDescent="0.15">
      <c r="B107" s="10" t="s">
        <v>46</v>
      </c>
      <c r="C107" s="10">
        <v>1</v>
      </c>
      <c r="D107" s="11">
        <v>505946</v>
      </c>
      <c r="E107" s="11">
        <v>41148</v>
      </c>
      <c r="F107" s="11">
        <v>14875.2297</v>
      </c>
      <c r="G107" s="11">
        <v>0.63</v>
      </c>
      <c r="H107" s="11">
        <v>0.24</v>
      </c>
      <c r="I107" s="11">
        <v>0.93</v>
      </c>
      <c r="J107" s="11">
        <v>328899</v>
      </c>
      <c r="K107" s="11">
        <v>200746</v>
      </c>
      <c r="L107" s="11">
        <v>51570</v>
      </c>
      <c r="M107" s="11">
        <v>25676</v>
      </c>
      <c r="N107" s="11">
        <v>10727</v>
      </c>
      <c r="O107" s="15">
        <f t="shared" si="0"/>
        <v>0.20800853209230172</v>
      </c>
      <c r="P107" s="51">
        <v>198</v>
      </c>
      <c r="Q107" s="11">
        <v>295</v>
      </c>
      <c r="R107" s="11">
        <v>5598</v>
      </c>
      <c r="S107" s="11">
        <v>5893</v>
      </c>
      <c r="T107" s="40">
        <f t="shared" si="1"/>
        <v>0.22951394298177286</v>
      </c>
      <c r="U107" s="51">
        <v>1292</v>
      </c>
      <c r="V107" s="11">
        <v>40790</v>
      </c>
      <c r="W107" s="11">
        <v>1274</v>
      </c>
      <c r="X107" s="40">
        <f t="shared" si="2"/>
        <v>3.1233145378769304E-2</v>
      </c>
    </row>
    <row r="108" spans="2:24" ht="13" x14ac:dyDescent="0.15">
      <c r="B108" s="10" t="s">
        <v>46</v>
      </c>
      <c r="C108" s="10">
        <v>2</v>
      </c>
      <c r="D108" s="11">
        <v>501451</v>
      </c>
      <c r="E108" s="11">
        <v>23282</v>
      </c>
      <c r="F108" s="11">
        <v>10456.1839</v>
      </c>
      <c r="G108" s="11">
        <v>0.62</v>
      </c>
      <c r="H108" s="11">
        <v>0.24</v>
      </c>
      <c r="I108" s="11">
        <v>0.92</v>
      </c>
      <c r="J108" s="11">
        <v>335800</v>
      </c>
      <c r="K108" s="11">
        <v>201499</v>
      </c>
      <c r="L108" s="11">
        <v>46947</v>
      </c>
      <c r="M108" s="11">
        <v>30495</v>
      </c>
      <c r="N108" s="11">
        <v>5805</v>
      </c>
      <c r="O108" s="15">
        <f t="shared" si="0"/>
        <v>0.12365007348712377</v>
      </c>
      <c r="P108" s="51">
        <v>108</v>
      </c>
      <c r="Q108" s="11">
        <v>232</v>
      </c>
      <c r="R108" s="11">
        <v>6233</v>
      </c>
      <c r="S108" s="11">
        <v>6465</v>
      </c>
      <c r="T108" s="40">
        <f t="shared" si="1"/>
        <v>0.21200196753566158</v>
      </c>
      <c r="U108" s="51">
        <v>1303</v>
      </c>
      <c r="V108" s="11">
        <v>39617</v>
      </c>
      <c r="W108" s="11">
        <v>698</v>
      </c>
      <c r="X108" s="40">
        <f t="shared" si="2"/>
        <v>1.7618699043339979E-2</v>
      </c>
    </row>
    <row r="109" spans="2:24" ht="13" x14ac:dyDescent="0.15">
      <c r="B109" s="10" t="s">
        <v>46</v>
      </c>
      <c r="C109" s="10">
        <v>3</v>
      </c>
      <c r="D109" s="11">
        <v>474434</v>
      </c>
      <c r="E109" s="11">
        <v>43575</v>
      </c>
      <c r="F109" s="11">
        <v>18065.724099999999</v>
      </c>
      <c r="G109" s="11">
        <v>0.65</v>
      </c>
      <c r="H109" s="11">
        <v>0.25</v>
      </c>
      <c r="I109" s="11">
        <v>0.93</v>
      </c>
      <c r="J109" s="11">
        <v>323319</v>
      </c>
      <c r="K109" s="11">
        <v>203356</v>
      </c>
      <c r="L109" s="11">
        <v>41763</v>
      </c>
      <c r="M109" s="11">
        <v>21608</v>
      </c>
      <c r="N109" s="11">
        <v>10483</v>
      </c>
      <c r="O109" s="15">
        <f t="shared" si="0"/>
        <v>0.25101166103967626</v>
      </c>
      <c r="P109" s="51">
        <v>171</v>
      </c>
      <c r="Q109" s="11">
        <v>549</v>
      </c>
      <c r="R109" s="11">
        <v>7195</v>
      </c>
      <c r="S109" s="11">
        <v>7744</v>
      </c>
      <c r="T109" s="40">
        <f t="shared" si="1"/>
        <v>0.35838578304331731</v>
      </c>
      <c r="U109" s="51">
        <v>1499</v>
      </c>
      <c r="V109" s="11">
        <v>39977</v>
      </c>
      <c r="W109" s="11">
        <v>1683</v>
      </c>
      <c r="X109" s="40">
        <f t="shared" si="2"/>
        <v>4.2099207044050325E-2</v>
      </c>
    </row>
    <row r="110" spans="2:24" ht="13" x14ac:dyDescent="0.15">
      <c r="B110" s="10" t="s">
        <v>46</v>
      </c>
      <c r="C110" s="10">
        <v>4</v>
      </c>
      <c r="D110" s="11">
        <v>488632</v>
      </c>
      <c r="E110" s="11">
        <v>19255</v>
      </c>
      <c r="F110" s="11">
        <v>8177.0114999999996</v>
      </c>
      <c r="G110" s="11">
        <v>0.6</v>
      </c>
      <c r="H110" s="11">
        <v>0.24</v>
      </c>
      <c r="I110" s="11">
        <v>0.91</v>
      </c>
      <c r="J110" s="11">
        <v>311418</v>
      </c>
      <c r="K110" s="11">
        <v>179676</v>
      </c>
      <c r="L110" s="11">
        <v>38326</v>
      </c>
      <c r="M110" s="11">
        <v>18464</v>
      </c>
      <c r="N110" s="11">
        <v>5116</v>
      </c>
      <c r="O110" s="15">
        <f t="shared" si="0"/>
        <v>0.13348640609507906</v>
      </c>
      <c r="P110" s="51">
        <v>120</v>
      </c>
      <c r="Q110" s="11">
        <v>146</v>
      </c>
      <c r="R110" s="11">
        <v>3597</v>
      </c>
      <c r="S110" s="11">
        <v>3743</v>
      </c>
      <c r="T110" s="40">
        <f t="shared" si="1"/>
        <v>0.2027188041594454</v>
      </c>
      <c r="U110" s="51">
        <v>783</v>
      </c>
      <c r="V110" s="11">
        <v>57465</v>
      </c>
      <c r="W110" s="11">
        <v>770</v>
      </c>
      <c r="X110" s="40">
        <f t="shared" si="2"/>
        <v>1.339946054119899E-2</v>
      </c>
    </row>
    <row r="111" spans="2:24" ht="13" x14ac:dyDescent="0.15">
      <c r="B111" s="10" t="s">
        <v>47</v>
      </c>
      <c r="C111" s="10">
        <v>1</v>
      </c>
      <c r="D111" s="11">
        <v>453375</v>
      </c>
      <c r="E111" s="11">
        <v>5681</v>
      </c>
      <c r="F111" s="11">
        <v>2214.4319</v>
      </c>
      <c r="G111" s="11">
        <v>0.56999999999999995</v>
      </c>
      <c r="H111" s="11">
        <v>0.21</v>
      </c>
      <c r="I111" s="11">
        <v>0.9</v>
      </c>
      <c r="J111" s="11">
        <v>331768</v>
      </c>
      <c r="K111" s="11">
        <v>184752</v>
      </c>
      <c r="L111" s="11">
        <v>30275</v>
      </c>
      <c r="M111" s="11">
        <v>29903</v>
      </c>
      <c r="N111" s="11">
        <v>2361</v>
      </c>
      <c r="O111" s="15">
        <f t="shared" si="0"/>
        <v>7.7985136251032205E-2</v>
      </c>
      <c r="P111" s="51">
        <v>244</v>
      </c>
      <c r="Q111" s="11">
        <v>130</v>
      </c>
      <c r="R111" s="11">
        <v>5583</v>
      </c>
      <c r="S111" s="11">
        <v>5713</v>
      </c>
      <c r="T111" s="40">
        <f t="shared" si="1"/>
        <v>0.19105106511052403</v>
      </c>
      <c r="U111" s="51">
        <v>2130</v>
      </c>
      <c r="V111" s="11">
        <v>61672</v>
      </c>
      <c r="W111" s="11">
        <v>321</v>
      </c>
      <c r="X111" s="40">
        <f t="shared" si="2"/>
        <v>5.2049552471137633E-3</v>
      </c>
    </row>
    <row r="112" spans="2:24" ht="13" x14ac:dyDescent="0.15">
      <c r="B112" s="10" t="s">
        <v>47</v>
      </c>
      <c r="C112" s="10">
        <v>2</v>
      </c>
      <c r="D112" s="11">
        <v>416912</v>
      </c>
      <c r="E112" s="11">
        <v>17608</v>
      </c>
      <c r="F112" s="11">
        <v>4672.0844999999999</v>
      </c>
      <c r="G112" s="11">
        <v>0.59</v>
      </c>
      <c r="H112" s="11">
        <v>0.21</v>
      </c>
      <c r="I112" s="11">
        <v>0.92</v>
      </c>
      <c r="J112" s="11">
        <v>303451</v>
      </c>
      <c r="K112" s="11">
        <v>175704</v>
      </c>
      <c r="L112" s="11">
        <v>34243</v>
      </c>
      <c r="M112" s="11">
        <v>25345</v>
      </c>
      <c r="N112" s="11">
        <v>6642</v>
      </c>
      <c r="O112" s="15">
        <f t="shared" si="0"/>
        <v>0.19396665011827235</v>
      </c>
      <c r="P112" s="51">
        <v>332</v>
      </c>
      <c r="Q112" s="11">
        <v>438</v>
      </c>
      <c r="R112" s="11">
        <v>6307</v>
      </c>
      <c r="S112" s="11">
        <v>6745</v>
      </c>
      <c r="T112" s="40">
        <f t="shared" si="1"/>
        <v>0.26612744130992305</v>
      </c>
      <c r="U112" s="51">
        <v>1698</v>
      </c>
      <c r="V112" s="11">
        <v>59785</v>
      </c>
      <c r="W112" s="11">
        <v>717</v>
      </c>
      <c r="X112" s="40">
        <f t="shared" si="2"/>
        <v>1.1992974826461488E-2</v>
      </c>
    </row>
    <row r="113" spans="2:24" ht="13" x14ac:dyDescent="0.15">
      <c r="B113" s="10" t="s">
        <v>48</v>
      </c>
      <c r="C113" s="10">
        <v>1</v>
      </c>
      <c r="D113" s="11">
        <v>499713</v>
      </c>
      <c r="E113" s="11">
        <v>260621</v>
      </c>
      <c r="F113" s="11">
        <v>230776.09619999901</v>
      </c>
      <c r="G113" s="11">
        <v>0.74</v>
      </c>
      <c r="H113" s="11">
        <v>0.22</v>
      </c>
      <c r="I113" s="11">
        <v>0.94</v>
      </c>
      <c r="J113" s="11">
        <v>310627</v>
      </c>
      <c r="K113" s="11">
        <v>221663</v>
      </c>
      <c r="L113" s="11">
        <v>68348</v>
      </c>
      <c r="M113" s="11">
        <v>30426</v>
      </c>
      <c r="N113" s="11">
        <v>55763</v>
      </c>
      <c r="O113" s="15">
        <f t="shared" si="0"/>
        <v>0.81586878913794114</v>
      </c>
      <c r="P113" s="51">
        <v>236</v>
      </c>
      <c r="Q113" s="11">
        <v>628</v>
      </c>
      <c r="R113" s="11">
        <v>3636</v>
      </c>
      <c r="S113" s="11">
        <v>4264</v>
      </c>
      <c r="T113" s="40">
        <f t="shared" si="1"/>
        <v>0.14014329849470847</v>
      </c>
      <c r="U113" s="51">
        <v>679</v>
      </c>
      <c r="V113" s="11">
        <v>6641</v>
      </c>
      <c r="W113" s="11">
        <v>181</v>
      </c>
      <c r="X113" s="40">
        <f t="shared" si="2"/>
        <v>2.7254931486221955E-2</v>
      </c>
    </row>
    <row r="114" spans="2:24" ht="13" x14ac:dyDescent="0.15">
      <c r="B114" s="10" t="s">
        <v>48</v>
      </c>
      <c r="C114" s="10">
        <v>2</v>
      </c>
      <c r="D114" s="11">
        <v>469379</v>
      </c>
      <c r="E114" s="11">
        <v>219654</v>
      </c>
      <c r="F114" s="11">
        <v>188181.44279999999</v>
      </c>
      <c r="G114" s="11">
        <v>0.74</v>
      </c>
      <c r="H114" s="11">
        <v>0.21</v>
      </c>
      <c r="I114" s="11">
        <v>0.94</v>
      </c>
      <c r="J114" s="11">
        <v>284646</v>
      </c>
      <c r="K114" s="11">
        <v>203365</v>
      </c>
      <c r="L114" s="11">
        <v>65504</v>
      </c>
      <c r="M114" s="11">
        <v>19890</v>
      </c>
      <c r="N114" s="11">
        <v>49800</v>
      </c>
      <c r="O114" s="15">
        <f t="shared" si="0"/>
        <v>0.76025891548607716</v>
      </c>
      <c r="P114" s="51">
        <v>821</v>
      </c>
      <c r="Q114" s="11">
        <v>906</v>
      </c>
      <c r="R114" s="11">
        <v>3579</v>
      </c>
      <c r="S114" s="11">
        <v>4485</v>
      </c>
      <c r="T114" s="40">
        <f t="shared" si="1"/>
        <v>0.22549019607843138</v>
      </c>
      <c r="U114" s="51">
        <v>324</v>
      </c>
      <c r="V114" s="11">
        <v>10111</v>
      </c>
      <c r="W114" s="11">
        <v>234</v>
      </c>
      <c r="X114" s="40">
        <f t="shared" si="2"/>
        <v>2.3143111462763329E-2</v>
      </c>
    </row>
    <row r="115" spans="2:24" ht="13" x14ac:dyDescent="0.15">
      <c r="B115" s="10" t="s">
        <v>48</v>
      </c>
      <c r="C115" s="10">
        <v>3</v>
      </c>
      <c r="D115" s="11">
        <v>394032</v>
      </c>
      <c r="E115" s="11">
        <v>126993</v>
      </c>
      <c r="F115" s="11">
        <v>82586.943599999999</v>
      </c>
      <c r="G115" s="11">
        <v>0.73</v>
      </c>
      <c r="H115" s="11">
        <v>0.25</v>
      </c>
      <c r="I115" s="11">
        <v>0.93</v>
      </c>
      <c r="J115" s="11">
        <v>232760</v>
      </c>
      <c r="K115" s="11">
        <v>163897</v>
      </c>
      <c r="L115" s="11">
        <v>56083</v>
      </c>
      <c r="M115" s="11">
        <v>20472</v>
      </c>
      <c r="N115" s="11">
        <v>29689</v>
      </c>
      <c r="O115" s="15">
        <f t="shared" si="0"/>
        <v>0.52937610327550233</v>
      </c>
      <c r="P115" s="51">
        <v>196</v>
      </c>
      <c r="Q115" s="11">
        <v>1130</v>
      </c>
      <c r="R115" s="11">
        <v>6783</v>
      </c>
      <c r="S115" s="11">
        <v>7913</v>
      </c>
      <c r="T115" s="40">
        <f t="shared" si="1"/>
        <v>0.38652794060179757</v>
      </c>
      <c r="U115" s="51">
        <v>646</v>
      </c>
      <c r="V115" s="11">
        <v>5269</v>
      </c>
      <c r="W115" s="11">
        <v>565</v>
      </c>
      <c r="X115" s="40">
        <f t="shared" si="2"/>
        <v>0.10723097361928259</v>
      </c>
    </row>
    <row r="116" spans="2:24" ht="13" x14ac:dyDescent="0.15">
      <c r="B116" s="10" t="s">
        <v>48</v>
      </c>
      <c r="C116" s="10">
        <v>4</v>
      </c>
      <c r="D116" s="11">
        <v>349128</v>
      </c>
      <c r="E116" s="11">
        <v>135214</v>
      </c>
      <c r="F116" s="11">
        <v>110000.3812</v>
      </c>
      <c r="G116" s="11">
        <v>0.75</v>
      </c>
      <c r="H116" s="11">
        <v>0.26</v>
      </c>
      <c r="I116" s="11">
        <v>0.93</v>
      </c>
      <c r="J116" s="11">
        <v>201440</v>
      </c>
      <c r="K116" s="11">
        <v>145301</v>
      </c>
      <c r="L116" s="11">
        <v>55050</v>
      </c>
      <c r="M116" s="11">
        <v>14994</v>
      </c>
      <c r="N116" s="11">
        <v>32023</v>
      </c>
      <c r="O116" s="15">
        <f t="shared" si="0"/>
        <v>0.58170753860127156</v>
      </c>
      <c r="P116" s="51">
        <v>365</v>
      </c>
      <c r="Q116" s="11">
        <v>1222</v>
      </c>
      <c r="R116" s="11">
        <v>5750</v>
      </c>
      <c r="S116" s="11">
        <v>6972</v>
      </c>
      <c r="T116" s="40">
        <f t="shared" si="1"/>
        <v>0.46498599439775912</v>
      </c>
      <c r="U116" s="51">
        <v>489</v>
      </c>
      <c r="V116" s="11">
        <v>3706</v>
      </c>
      <c r="W116" s="11">
        <v>644</v>
      </c>
      <c r="X116" s="40">
        <f t="shared" si="2"/>
        <v>0.17377226119805719</v>
      </c>
    </row>
    <row r="117" spans="2:24" ht="13" x14ac:dyDescent="0.15">
      <c r="B117" s="10" t="s">
        <v>48</v>
      </c>
      <c r="C117" s="10">
        <v>5</v>
      </c>
      <c r="D117" s="11">
        <v>451107</v>
      </c>
      <c r="E117" s="11">
        <v>84990</v>
      </c>
      <c r="F117" s="11">
        <v>28519.579000000002</v>
      </c>
      <c r="G117" s="11">
        <v>0.69</v>
      </c>
      <c r="H117" s="11">
        <v>0.27</v>
      </c>
      <c r="I117" s="11">
        <v>0.92</v>
      </c>
      <c r="J117" s="11">
        <v>306096</v>
      </c>
      <c r="K117" s="11">
        <v>205948</v>
      </c>
      <c r="L117" s="11">
        <v>53236</v>
      </c>
      <c r="M117" s="11">
        <v>33393</v>
      </c>
      <c r="N117" s="11">
        <v>21733</v>
      </c>
      <c r="O117" s="15">
        <f t="shared" si="0"/>
        <v>0.40823878578405592</v>
      </c>
      <c r="P117" s="51">
        <v>79</v>
      </c>
      <c r="Q117" s="11">
        <v>1317</v>
      </c>
      <c r="R117" s="11">
        <v>10572</v>
      </c>
      <c r="S117" s="11">
        <v>11889</v>
      </c>
      <c r="T117" s="40">
        <f t="shared" si="1"/>
        <v>0.35603270146437876</v>
      </c>
      <c r="U117" s="51">
        <v>1258</v>
      </c>
      <c r="V117" s="11">
        <v>7891</v>
      </c>
      <c r="W117" s="11">
        <v>480</v>
      </c>
      <c r="X117" s="40">
        <f t="shared" si="2"/>
        <v>6.082879229501964E-2</v>
      </c>
    </row>
    <row r="118" spans="2:24" ht="13" x14ac:dyDescent="0.15">
      <c r="B118" s="10" t="s">
        <v>48</v>
      </c>
      <c r="C118" s="10">
        <v>6</v>
      </c>
      <c r="D118" s="11">
        <v>478351</v>
      </c>
      <c r="E118" s="11">
        <v>28502</v>
      </c>
      <c r="F118" s="11">
        <v>18540.965800000002</v>
      </c>
      <c r="G118" s="11">
        <v>0.64</v>
      </c>
      <c r="H118" s="11">
        <v>0.26</v>
      </c>
      <c r="I118" s="11">
        <v>0.92</v>
      </c>
      <c r="J118" s="11">
        <v>331035</v>
      </c>
      <c r="K118" s="11">
        <v>204090</v>
      </c>
      <c r="L118" s="11">
        <v>34376</v>
      </c>
      <c r="M118" s="11">
        <v>52040</v>
      </c>
      <c r="N118" s="11">
        <v>5977</v>
      </c>
      <c r="O118" s="15">
        <f t="shared" si="0"/>
        <v>0.17387130556202002</v>
      </c>
      <c r="P118" s="51">
        <v>86</v>
      </c>
      <c r="Q118" s="11">
        <v>517</v>
      </c>
      <c r="R118" s="11">
        <v>13050</v>
      </c>
      <c r="S118" s="11">
        <v>13567</v>
      </c>
      <c r="T118" s="40">
        <f t="shared" si="1"/>
        <v>0.26070330514988471</v>
      </c>
      <c r="U118" s="51">
        <v>1638</v>
      </c>
      <c r="V118" s="11">
        <v>9954</v>
      </c>
      <c r="W118" s="11">
        <v>169</v>
      </c>
      <c r="X118" s="40">
        <f t="shared" si="2"/>
        <v>1.6978099256580271E-2</v>
      </c>
    </row>
    <row r="119" spans="2:24" ht="13" x14ac:dyDescent="0.15">
      <c r="B119" s="10" t="s">
        <v>48</v>
      </c>
      <c r="C119" s="10">
        <v>7</v>
      </c>
      <c r="D119" s="11">
        <v>442420</v>
      </c>
      <c r="E119" s="11">
        <v>294476</v>
      </c>
      <c r="F119" s="11">
        <v>228867.73579999901</v>
      </c>
      <c r="G119" s="11">
        <v>0.81</v>
      </c>
      <c r="H119" s="11">
        <v>0.3</v>
      </c>
      <c r="I119" s="11">
        <v>0.94</v>
      </c>
      <c r="J119" s="11">
        <v>250684</v>
      </c>
      <c r="K119" s="11">
        <v>198726</v>
      </c>
      <c r="L119" s="11">
        <v>78902</v>
      </c>
      <c r="M119" s="11">
        <v>8464</v>
      </c>
      <c r="N119" s="11">
        <v>60524</v>
      </c>
      <c r="O119" s="15">
        <f t="shared" si="0"/>
        <v>0.76707814757547332</v>
      </c>
      <c r="P119" s="51">
        <v>196</v>
      </c>
      <c r="Q119" s="11">
        <v>2460</v>
      </c>
      <c r="R119" s="11">
        <v>3343</v>
      </c>
      <c r="S119" s="11">
        <v>5803</v>
      </c>
      <c r="T119" s="40">
        <f t="shared" si="1"/>
        <v>0.68560964083175802</v>
      </c>
      <c r="U119" s="51">
        <v>57</v>
      </c>
      <c r="V119" s="11">
        <v>2198</v>
      </c>
      <c r="W119" s="11">
        <v>552</v>
      </c>
      <c r="X119" s="40">
        <f t="shared" si="2"/>
        <v>0.25113739763421294</v>
      </c>
    </row>
    <row r="120" spans="2:24" ht="13" x14ac:dyDescent="0.15">
      <c r="B120" s="10" t="s">
        <v>48</v>
      </c>
      <c r="C120" s="10">
        <v>8</v>
      </c>
      <c r="D120" s="11">
        <v>414155</v>
      </c>
      <c r="E120" s="11">
        <v>38580</v>
      </c>
      <c r="F120" s="11">
        <v>27340.489399999999</v>
      </c>
      <c r="G120" s="11">
        <v>0.65</v>
      </c>
      <c r="H120" s="11">
        <v>0.25</v>
      </c>
      <c r="I120" s="11">
        <v>0.92</v>
      </c>
      <c r="J120" s="11">
        <v>268251</v>
      </c>
      <c r="K120" s="11">
        <v>169615</v>
      </c>
      <c r="L120" s="11">
        <v>30270</v>
      </c>
      <c r="M120" s="11">
        <v>48147</v>
      </c>
      <c r="N120" s="11">
        <v>8345</v>
      </c>
      <c r="O120" s="15">
        <f t="shared" si="0"/>
        <v>0.27568549719193919</v>
      </c>
      <c r="P120" s="51">
        <v>203</v>
      </c>
      <c r="Q120" s="11">
        <v>655</v>
      </c>
      <c r="R120" s="11">
        <v>13101</v>
      </c>
      <c r="S120" s="11">
        <v>13756</v>
      </c>
      <c r="T120" s="40">
        <f t="shared" si="1"/>
        <v>0.28570835150684365</v>
      </c>
      <c r="U120" s="51">
        <v>2266</v>
      </c>
      <c r="V120" s="11">
        <v>8246</v>
      </c>
      <c r="W120" s="11">
        <v>248</v>
      </c>
      <c r="X120" s="40">
        <f t="shared" si="2"/>
        <v>3.007518796992481E-2</v>
      </c>
    </row>
    <row r="121" spans="2:24" ht="13" x14ac:dyDescent="0.15">
      <c r="B121" s="10" t="s">
        <v>48</v>
      </c>
      <c r="C121" s="10">
        <v>9</v>
      </c>
      <c r="D121" s="11">
        <v>452400</v>
      </c>
      <c r="E121" s="11">
        <v>95184</v>
      </c>
      <c r="F121" s="11">
        <v>53219.223899999997</v>
      </c>
      <c r="G121" s="11">
        <v>0.69</v>
      </c>
      <c r="H121" s="11">
        <v>0.27</v>
      </c>
      <c r="I121" s="11">
        <v>0.93</v>
      </c>
      <c r="J121" s="11">
        <v>302073</v>
      </c>
      <c r="K121" s="11">
        <v>202640</v>
      </c>
      <c r="L121" s="11">
        <v>54574</v>
      </c>
      <c r="M121" s="11">
        <v>32585</v>
      </c>
      <c r="N121" s="11">
        <v>24448</v>
      </c>
      <c r="O121" s="15">
        <f t="shared" si="0"/>
        <v>0.44797889104701871</v>
      </c>
      <c r="P121" s="51">
        <v>104</v>
      </c>
      <c r="Q121" s="11">
        <v>772</v>
      </c>
      <c r="R121" s="11">
        <v>8748</v>
      </c>
      <c r="S121" s="11">
        <v>9520</v>
      </c>
      <c r="T121" s="40">
        <f t="shared" si="1"/>
        <v>0.2921589688506982</v>
      </c>
      <c r="U121" s="51">
        <v>1267</v>
      </c>
      <c r="V121" s="11">
        <v>6385</v>
      </c>
      <c r="W121" s="11">
        <v>240</v>
      </c>
      <c r="X121" s="40">
        <f t="shared" si="2"/>
        <v>3.7588097102584185E-2</v>
      </c>
    </row>
    <row r="122" spans="2:24" ht="13" x14ac:dyDescent="0.15">
      <c r="B122" s="10" t="s">
        <v>48</v>
      </c>
      <c r="C122" s="10">
        <v>10</v>
      </c>
      <c r="D122" s="11">
        <v>440265</v>
      </c>
      <c r="E122" s="11">
        <v>45922</v>
      </c>
      <c r="F122" s="11">
        <v>35149.983699999997</v>
      </c>
      <c r="G122" s="11">
        <v>0.64</v>
      </c>
      <c r="H122" s="11">
        <v>0.23</v>
      </c>
      <c r="I122" s="11">
        <v>0.93</v>
      </c>
      <c r="J122" s="11">
        <v>294640</v>
      </c>
      <c r="K122" s="11">
        <v>182514</v>
      </c>
      <c r="L122" s="11">
        <v>42348</v>
      </c>
      <c r="M122" s="11">
        <v>43431</v>
      </c>
      <c r="N122" s="11">
        <v>12050</v>
      </c>
      <c r="O122" s="15">
        <f t="shared" si="0"/>
        <v>0.28454708604892792</v>
      </c>
      <c r="P122" s="51">
        <v>299</v>
      </c>
      <c r="Q122" s="11">
        <v>298</v>
      </c>
      <c r="R122" s="11">
        <v>8902</v>
      </c>
      <c r="S122" s="11">
        <v>9200</v>
      </c>
      <c r="T122" s="40">
        <f t="shared" si="1"/>
        <v>0.21183025949206788</v>
      </c>
      <c r="U122" s="51">
        <v>1859</v>
      </c>
      <c r="V122" s="11">
        <v>6558</v>
      </c>
      <c r="W122" s="11">
        <v>90</v>
      </c>
      <c r="X122" s="40">
        <f t="shared" si="2"/>
        <v>1.3723696248856358E-2</v>
      </c>
    </row>
    <row r="123" spans="2:24" ht="13" x14ac:dyDescent="0.15">
      <c r="B123" s="10" t="s">
        <v>48</v>
      </c>
      <c r="C123" s="10">
        <v>11</v>
      </c>
      <c r="D123" s="11">
        <v>451151</v>
      </c>
      <c r="E123" s="11">
        <v>32775</v>
      </c>
      <c r="F123" s="11">
        <v>24407.151000000002</v>
      </c>
      <c r="G123" s="11">
        <v>0.63</v>
      </c>
      <c r="H123" s="11">
        <v>0.25</v>
      </c>
      <c r="I123" s="11">
        <v>0.92</v>
      </c>
      <c r="J123" s="11">
        <v>306071</v>
      </c>
      <c r="K123" s="11">
        <v>187828</v>
      </c>
      <c r="L123" s="11">
        <v>35683</v>
      </c>
      <c r="M123" s="11">
        <v>52487</v>
      </c>
      <c r="N123" s="11">
        <v>8959</v>
      </c>
      <c r="O123" s="15">
        <f t="shared" si="0"/>
        <v>0.25107193901858027</v>
      </c>
      <c r="P123" s="51">
        <v>203</v>
      </c>
      <c r="Q123" s="11">
        <v>332</v>
      </c>
      <c r="R123" s="11">
        <v>11285</v>
      </c>
      <c r="S123" s="11">
        <v>11617</v>
      </c>
      <c r="T123" s="40">
        <f t="shared" si="1"/>
        <v>0.22133099624668964</v>
      </c>
      <c r="U123" s="51">
        <v>2686</v>
      </c>
      <c r="V123" s="11">
        <v>7680</v>
      </c>
      <c r="W123" s="11">
        <v>62</v>
      </c>
      <c r="X123" s="40">
        <f t="shared" si="2"/>
        <v>8.0729166666666675E-3</v>
      </c>
    </row>
    <row r="124" spans="2:24" ht="13" x14ac:dyDescent="0.15">
      <c r="B124" s="10" t="s">
        <v>48</v>
      </c>
      <c r="C124" s="10">
        <v>12</v>
      </c>
      <c r="D124" s="11">
        <v>488363</v>
      </c>
      <c r="E124" s="11">
        <v>8558</v>
      </c>
      <c r="F124" s="11">
        <v>5827.9525999999996</v>
      </c>
      <c r="G124" s="11">
        <v>0.54</v>
      </c>
      <c r="H124" s="11">
        <v>0.19</v>
      </c>
      <c r="I124" s="11">
        <v>0.92</v>
      </c>
      <c r="J124" s="11">
        <v>310814</v>
      </c>
      <c r="K124" s="11">
        <v>158616</v>
      </c>
      <c r="L124" s="11">
        <v>14814</v>
      </c>
      <c r="M124" s="11">
        <v>51532</v>
      </c>
      <c r="N124" s="11">
        <v>1696</v>
      </c>
      <c r="O124" s="15">
        <f t="shared" si="0"/>
        <v>0.11448629674632105</v>
      </c>
      <c r="P124" s="51">
        <v>68</v>
      </c>
      <c r="Q124" s="11">
        <v>88</v>
      </c>
      <c r="R124" s="11">
        <v>3732</v>
      </c>
      <c r="S124" s="11">
        <v>3820</v>
      </c>
      <c r="T124" s="40">
        <f t="shared" si="1"/>
        <v>7.4128696732127616E-2</v>
      </c>
      <c r="U124" s="51">
        <v>832</v>
      </c>
      <c r="V124" s="11">
        <v>31104</v>
      </c>
      <c r="W124" s="11">
        <v>23</v>
      </c>
      <c r="X124" s="40">
        <f t="shared" si="2"/>
        <v>7.3945473251028806E-4</v>
      </c>
    </row>
    <row r="125" spans="2:24" ht="13" x14ac:dyDescent="0.15">
      <c r="B125" s="10" t="s">
        <v>48</v>
      </c>
      <c r="C125" s="10">
        <v>13</v>
      </c>
      <c r="D125" s="11">
        <v>476448</v>
      </c>
      <c r="E125" s="11">
        <v>96372</v>
      </c>
      <c r="F125" s="11">
        <v>68368.192999999999</v>
      </c>
      <c r="G125" s="11">
        <v>0.66</v>
      </c>
      <c r="H125" s="11">
        <v>0.2</v>
      </c>
      <c r="I125" s="11">
        <v>0.94</v>
      </c>
      <c r="J125" s="11">
        <v>293547</v>
      </c>
      <c r="K125" s="11">
        <v>184067</v>
      </c>
      <c r="L125" s="11">
        <v>40513</v>
      </c>
      <c r="M125" s="11">
        <v>73888</v>
      </c>
      <c r="N125" s="11">
        <v>24242</v>
      </c>
      <c r="O125" s="15">
        <f t="shared" si="0"/>
        <v>0.5983758299805001</v>
      </c>
      <c r="P125" s="51">
        <v>429</v>
      </c>
      <c r="Q125" s="11">
        <v>815</v>
      </c>
      <c r="R125" s="11">
        <v>12231</v>
      </c>
      <c r="S125" s="11">
        <v>13046</v>
      </c>
      <c r="T125" s="40">
        <f t="shared" si="1"/>
        <v>0.17656453009961023</v>
      </c>
      <c r="U125" s="51">
        <v>1845</v>
      </c>
      <c r="V125" s="11">
        <v>9035</v>
      </c>
      <c r="W125" s="11">
        <v>98</v>
      </c>
      <c r="X125" s="40">
        <f t="shared" si="2"/>
        <v>1.0846707249584947E-2</v>
      </c>
    </row>
    <row r="126" spans="2:24" ht="13" x14ac:dyDescent="0.15">
      <c r="B126" s="10" t="s">
        <v>48</v>
      </c>
      <c r="C126" s="10">
        <v>14</v>
      </c>
      <c r="D126" s="11">
        <v>429402</v>
      </c>
      <c r="E126" s="11">
        <v>36468</v>
      </c>
      <c r="F126" s="11">
        <v>28195.893899999999</v>
      </c>
      <c r="G126" s="11">
        <v>0.63</v>
      </c>
      <c r="H126" s="11">
        <v>0.24</v>
      </c>
      <c r="I126" s="11">
        <v>0.92</v>
      </c>
      <c r="J126" s="11">
        <v>274492</v>
      </c>
      <c r="K126" s="11">
        <v>166712</v>
      </c>
      <c r="L126" s="11">
        <v>31764</v>
      </c>
      <c r="M126" s="11">
        <v>45696</v>
      </c>
      <c r="N126" s="11">
        <v>8831</v>
      </c>
      <c r="O126" s="15">
        <f t="shared" si="0"/>
        <v>0.27801914116609999</v>
      </c>
      <c r="P126" s="51">
        <v>216</v>
      </c>
      <c r="Q126" s="11">
        <v>324</v>
      </c>
      <c r="R126" s="11">
        <v>8860</v>
      </c>
      <c r="S126" s="11">
        <v>9184</v>
      </c>
      <c r="T126" s="40">
        <f t="shared" si="1"/>
        <v>0.20098039215686275</v>
      </c>
      <c r="U126" s="51">
        <v>1973</v>
      </c>
      <c r="V126" s="11">
        <v>9730</v>
      </c>
      <c r="W126" s="11">
        <v>78</v>
      </c>
      <c r="X126" s="40">
        <f t="shared" si="2"/>
        <v>8.0164439876670088E-3</v>
      </c>
    </row>
    <row r="127" spans="2:24" ht="13" x14ac:dyDescent="0.15">
      <c r="B127" s="10" t="s">
        <v>48</v>
      </c>
      <c r="C127" s="10">
        <v>15</v>
      </c>
      <c r="D127" s="11">
        <v>485954</v>
      </c>
      <c r="E127" s="11">
        <v>3147</v>
      </c>
      <c r="F127" s="11">
        <v>1873.3996</v>
      </c>
      <c r="G127" s="11">
        <v>0.54</v>
      </c>
      <c r="H127" s="11">
        <v>0.2</v>
      </c>
      <c r="I127" s="11">
        <v>0.91</v>
      </c>
      <c r="J127" s="11">
        <v>318500</v>
      </c>
      <c r="K127" s="11">
        <v>163367</v>
      </c>
      <c r="L127" s="11">
        <v>12567</v>
      </c>
      <c r="M127" s="11">
        <v>59448</v>
      </c>
      <c r="N127" s="11">
        <v>548</v>
      </c>
      <c r="O127" s="15">
        <f t="shared" si="0"/>
        <v>4.3606270390705817E-2</v>
      </c>
      <c r="P127" s="51">
        <v>7</v>
      </c>
      <c r="Q127" s="11">
        <v>36</v>
      </c>
      <c r="R127" s="11">
        <v>4228</v>
      </c>
      <c r="S127" s="11">
        <v>4264</v>
      </c>
      <c r="T127" s="40">
        <f t="shared" si="1"/>
        <v>7.1726550935271166E-2</v>
      </c>
      <c r="U127" s="51">
        <v>881</v>
      </c>
      <c r="V127" s="11">
        <v>26758</v>
      </c>
      <c r="W127" s="11">
        <v>8</v>
      </c>
      <c r="X127" s="40">
        <f t="shared" si="2"/>
        <v>2.9897600717542416E-4</v>
      </c>
    </row>
    <row r="128" spans="2:24" ht="13" x14ac:dyDescent="0.15">
      <c r="B128" s="10" t="s">
        <v>48</v>
      </c>
      <c r="C128" s="10">
        <v>16</v>
      </c>
      <c r="D128" s="11">
        <v>476659</v>
      </c>
      <c r="E128" s="11">
        <v>4529</v>
      </c>
      <c r="F128" s="11">
        <v>2697.1149999999998</v>
      </c>
      <c r="G128" s="11">
        <v>0.56000000000000005</v>
      </c>
      <c r="H128" s="11">
        <v>0.19</v>
      </c>
      <c r="I128" s="11">
        <v>0.91</v>
      </c>
      <c r="J128" s="11">
        <v>317460</v>
      </c>
      <c r="K128" s="11">
        <v>169752</v>
      </c>
      <c r="L128" s="11">
        <v>16637</v>
      </c>
      <c r="M128" s="11">
        <v>54906</v>
      </c>
      <c r="N128" s="11">
        <v>937</v>
      </c>
      <c r="O128" s="15">
        <f t="shared" si="0"/>
        <v>5.632025004508024E-2</v>
      </c>
      <c r="P128" s="51">
        <v>47</v>
      </c>
      <c r="Q128" s="11">
        <v>67</v>
      </c>
      <c r="R128" s="11">
        <v>5826</v>
      </c>
      <c r="S128" s="11">
        <v>5893</v>
      </c>
      <c r="T128" s="40">
        <f t="shared" si="1"/>
        <v>0.10732888937456744</v>
      </c>
      <c r="U128" s="51">
        <v>1492</v>
      </c>
      <c r="V128" s="11">
        <v>19212</v>
      </c>
      <c r="W128" s="11">
        <v>8</v>
      </c>
      <c r="X128" s="40">
        <f t="shared" si="2"/>
        <v>4.1640641265875496E-4</v>
      </c>
    </row>
    <row r="129" spans="2:24" ht="13" x14ac:dyDescent="0.15">
      <c r="B129" s="10" t="s">
        <v>48</v>
      </c>
      <c r="C129" s="10">
        <v>17</v>
      </c>
      <c r="D129" s="11">
        <v>433960</v>
      </c>
      <c r="E129" s="11">
        <v>58803</v>
      </c>
      <c r="F129" s="11">
        <v>39275.539299999997</v>
      </c>
      <c r="G129" s="11">
        <v>0.64</v>
      </c>
      <c r="H129" s="11">
        <v>0.23</v>
      </c>
      <c r="I129" s="11">
        <v>0.93</v>
      </c>
      <c r="J129" s="11">
        <v>266261</v>
      </c>
      <c r="K129" s="11">
        <v>161457</v>
      </c>
      <c r="L129" s="11">
        <v>31577</v>
      </c>
      <c r="M129" s="11">
        <v>54223</v>
      </c>
      <c r="N129" s="11">
        <v>12249</v>
      </c>
      <c r="O129" s="15">
        <f t="shared" si="0"/>
        <v>0.38790892105013142</v>
      </c>
      <c r="P129" s="51">
        <v>197</v>
      </c>
      <c r="Q129" s="11">
        <v>504</v>
      </c>
      <c r="R129" s="11">
        <v>8927</v>
      </c>
      <c r="S129" s="11">
        <v>9431</v>
      </c>
      <c r="T129" s="40">
        <f t="shared" si="1"/>
        <v>0.17392988215332977</v>
      </c>
      <c r="U129" s="51">
        <v>960</v>
      </c>
      <c r="V129" s="11">
        <v>9652</v>
      </c>
      <c r="W129" s="11">
        <v>89</v>
      </c>
      <c r="X129" s="40">
        <f t="shared" si="2"/>
        <v>9.2208868628263566E-3</v>
      </c>
    </row>
    <row r="130" spans="2:24" ht="13" x14ac:dyDescent="0.15">
      <c r="B130" s="10" t="s">
        <v>49</v>
      </c>
      <c r="C130" s="10">
        <v>1</v>
      </c>
      <c r="D130" s="11">
        <v>468434</v>
      </c>
      <c r="E130" s="11">
        <v>77047</v>
      </c>
      <c r="F130" s="11">
        <v>61228.611599999997</v>
      </c>
      <c r="G130" s="11">
        <v>0.66</v>
      </c>
      <c r="H130" s="11">
        <v>0.23</v>
      </c>
      <c r="I130" s="11">
        <v>0.92</v>
      </c>
      <c r="J130" s="11">
        <v>282434</v>
      </c>
      <c r="K130" s="11">
        <v>178306</v>
      </c>
      <c r="L130" s="11">
        <v>43469</v>
      </c>
      <c r="M130" s="11">
        <v>42751</v>
      </c>
      <c r="N130" s="11">
        <v>17988</v>
      </c>
      <c r="O130" s="15">
        <f t="shared" si="0"/>
        <v>0.41381214198624305</v>
      </c>
      <c r="P130" s="51">
        <v>307</v>
      </c>
      <c r="Q130" s="11">
        <v>342</v>
      </c>
      <c r="R130" s="11">
        <v>8425</v>
      </c>
      <c r="S130" s="11">
        <v>8767</v>
      </c>
      <c r="T130" s="40">
        <f t="shared" si="1"/>
        <v>0.20507122640406072</v>
      </c>
      <c r="U130" s="51">
        <v>1630</v>
      </c>
      <c r="V130" s="11">
        <v>8947</v>
      </c>
      <c r="W130" s="11">
        <v>76</v>
      </c>
      <c r="X130" s="40">
        <f t="shared" si="2"/>
        <v>8.4944674192466742E-3</v>
      </c>
    </row>
    <row r="131" spans="2:24" ht="13" x14ac:dyDescent="0.15">
      <c r="B131" s="10" t="s">
        <v>49</v>
      </c>
      <c r="C131" s="10">
        <v>2</v>
      </c>
      <c r="D131" s="11">
        <v>420856</v>
      </c>
      <c r="E131" s="11">
        <v>25741</v>
      </c>
      <c r="F131" s="11">
        <v>16322.753500000001</v>
      </c>
      <c r="G131" s="11">
        <v>0.61</v>
      </c>
      <c r="H131" s="11">
        <v>0.22</v>
      </c>
      <c r="I131" s="11">
        <v>0.92</v>
      </c>
      <c r="J131" s="11">
        <v>249947</v>
      </c>
      <c r="K131" s="11">
        <v>144996</v>
      </c>
      <c r="L131" s="11">
        <v>13939</v>
      </c>
      <c r="M131" s="11">
        <v>49835</v>
      </c>
      <c r="N131" s="11">
        <v>3873</v>
      </c>
      <c r="O131" s="15">
        <f t="shared" si="0"/>
        <v>0.27785350455556351</v>
      </c>
      <c r="P131" s="51">
        <v>85</v>
      </c>
      <c r="Q131" s="11">
        <v>725</v>
      </c>
      <c r="R131" s="11">
        <v>10184</v>
      </c>
      <c r="S131" s="11">
        <v>10909</v>
      </c>
      <c r="T131" s="40">
        <f t="shared" si="1"/>
        <v>0.21890237784689476</v>
      </c>
      <c r="U131" s="51">
        <v>1172</v>
      </c>
      <c r="V131" s="11">
        <v>28384</v>
      </c>
      <c r="W131" s="11">
        <v>120</v>
      </c>
      <c r="X131" s="40">
        <f t="shared" si="2"/>
        <v>4.2277339346110483E-3</v>
      </c>
    </row>
    <row r="132" spans="2:24" ht="13" x14ac:dyDescent="0.15">
      <c r="B132" s="10" t="s">
        <v>49</v>
      </c>
      <c r="C132" s="10">
        <v>3</v>
      </c>
      <c r="D132" s="11">
        <v>423328</v>
      </c>
      <c r="E132" s="11">
        <v>21238</v>
      </c>
      <c r="F132" s="11">
        <v>14800.1901</v>
      </c>
      <c r="G132" s="11">
        <v>0.6</v>
      </c>
      <c r="H132" s="11">
        <v>0.23</v>
      </c>
      <c r="I132" s="11">
        <v>0.92</v>
      </c>
      <c r="J132" s="11">
        <v>259479</v>
      </c>
      <c r="K132" s="11">
        <v>147196</v>
      </c>
      <c r="L132" s="11">
        <v>16669</v>
      </c>
      <c r="M132" s="11">
        <v>34798</v>
      </c>
      <c r="N132" s="11">
        <v>4288</v>
      </c>
      <c r="O132" s="15">
        <f t="shared" si="0"/>
        <v>0.2572439858419821</v>
      </c>
      <c r="P132" s="51">
        <v>89</v>
      </c>
      <c r="Q132" s="11">
        <v>202</v>
      </c>
      <c r="R132" s="11">
        <v>6203</v>
      </c>
      <c r="S132" s="11">
        <v>6405</v>
      </c>
      <c r="T132" s="40">
        <f t="shared" si="1"/>
        <v>0.18406230243117422</v>
      </c>
      <c r="U132" s="51">
        <v>1106</v>
      </c>
      <c r="V132" s="11">
        <v>22182</v>
      </c>
      <c r="W132" s="11">
        <v>44</v>
      </c>
      <c r="X132" s="40">
        <f t="shared" si="2"/>
        <v>1.9835902984401766E-3</v>
      </c>
    </row>
    <row r="133" spans="2:24" ht="13" x14ac:dyDescent="0.15">
      <c r="B133" s="10" t="s">
        <v>49</v>
      </c>
      <c r="C133" s="10">
        <v>4</v>
      </c>
      <c r="D133" s="11">
        <v>435054</v>
      </c>
      <c r="E133" s="11">
        <v>13213</v>
      </c>
      <c r="F133" s="11">
        <v>6796.1571999999996</v>
      </c>
      <c r="G133" s="11">
        <v>0.6</v>
      </c>
      <c r="H133" s="11">
        <v>0.23</v>
      </c>
      <c r="I133" s="11">
        <v>0.91</v>
      </c>
      <c r="J133" s="11">
        <v>270111</v>
      </c>
      <c r="K133" s="11">
        <v>155008</v>
      </c>
      <c r="L133" s="11">
        <v>16320</v>
      </c>
      <c r="M133" s="11">
        <v>39746</v>
      </c>
      <c r="N133" s="11">
        <v>2243</v>
      </c>
      <c r="O133" s="15">
        <f t="shared" si="0"/>
        <v>0.13743872549019609</v>
      </c>
      <c r="P133" s="51">
        <v>85</v>
      </c>
      <c r="Q133" s="11">
        <v>311</v>
      </c>
      <c r="R133" s="11">
        <v>8235</v>
      </c>
      <c r="S133" s="11">
        <v>8546</v>
      </c>
      <c r="T133" s="40">
        <f t="shared" si="1"/>
        <v>0.21501534745634782</v>
      </c>
      <c r="U133" s="51">
        <v>2065</v>
      </c>
      <c r="V133" s="11">
        <v>25955</v>
      </c>
      <c r="W133" s="11">
        <v>63</v>
      </c>
      <c r="X133" s="40">
        <f t="shared" si="2"/>
        <v>2.4272779811211711E-3</v>
      </c>
    </row>
    <row r="134" spans="2:24" ht="13" x14ac:dyDescent="0.15">
      <c r="B134" s="10" t="s">
        <v>49</v>
      </c>
      <c r="C134" s="10">
        <v>5</v>
      </c>
      <c r="D134" s="11">
        <v>456616</v>
      </c>
      <c r="E134" s="11">
        <v>14510</v>
      </c>
      <c r="F134" s="11">
        <v>8368.9135999999999</v>
      </c>
      <c r="G134" s="11">
        <v>0.61</v>
      </c>
      <c r="H134" s="11">
        <v>0.24</v>
      </c>
      <c r="I134" s="11">
        <v>0.91</v>
      </c>
      <c r="J134" s="11">
        <v>295524</v>
      </c>
      <c r="K134" s="11">
        <v>172375</v>
      </c>
      <c r="L134" s="11">
        <v>20264</v>
      </c>
      <c r="M134" s="11">
        <v>51267</v>
      </c>
      <c r="N134" s="11">
        <v>2384</v>
      </c>
      <c r="O134" s="15">
        <f t="shared" si="0"/>
        <v>0.11764705882352941</v>
      </c>
      <c r="P134" s="51">
        <v>97</v>
      </c>
      <c r="Q134" s="11">
        <v>289</v>
      </c>
      <c r="R134" s="11">
        <v>11536</v>
      </c>
      <c r="S134" s="11">
        <v>11825</v>
      </c>
      <c r="T134" s="40">
        <f t="shared" si="1"/>
        <v>0.23065519730040768</v>
      </c>
      <c r="U134" s="51">
        <v>3127</v>
      </c>
      <c r="V134" s="11">
        <v>17654</v>
      </c>
      <c r="W134" s="11">
        <v>47</v>
      </c>
      <c r="X134" s="40">
        <f t="shared" si="2"/>
        <v>2.6622861674408067E-3</v>
      </c>
    </row>
    <row r="135" spans="2:24" ht="13" x14ac:dyDescent="0.15">
      <c r="B135" s="10" t="s">
        <v>49</v>
      </c>
      <c r="C135" s="10">
        <v>6</v>
      </c>
      <c r="D135" s="11">
        <v>415799</v>
      </c>
      <c r="E135" s="11">
        <v>11026</v>
      </c>
      <c r="F135" s="11">
        <v>5896.9018999999998</v>
      </c>
      <c r="G135" s="11">
        <v>0.6</v>
      </c>
      <c r="H135" s="11">
        <v>0.24</v>
      </c>
      <c r="I135" s="11">
        <v>0.91</v>
      </c>
      <c r="J135" s="11">
        <v>257996</v>
      </c>
      <c r="K135" s="11">
        <v>148790</v>
      </c>
      <c r="L135" s="11">
        <v>12170</v>
      </c>
      <c r="M135" s="11">
        <v>42283</v>
      </c>
      <c r="N135" s="11">
        <v>1018</v>
      </c>
      <c r="O135" s="15">
        <f t="shared" si="0"/>
        <v>8.3648315529991787E-2</v>
      </c>
      <c r="P135" s="51">
        <v>57</v>
      </c>
      <c r="Q135" s="11">
        <v>394</v>
      </c>
      <c r="R135" s="11">
        <v>9126</v>
      </c>
      <c r="S135" s="11">
        <v>9520</v>
      </c>
      <c r="T135" s="40">
        <f t="shared" si="1"/>
        <v>0.2251495873045905</v>
      </c>
      <c r="U135" s="51">
        <v>1972</v>
      </c>
      <c r="V135" s="11">
        <v>20538</v>
      </c>
      <c r="W135" s="11">
        <v>75</v>
      </c>
      <c r="X135" s="40">
        <f t="shared" si="2"/>
        <v>3.651767455448437E-3</v>
      </c>
    </row>
    <row r="136" spans="2:24" ht="13" x14ac:dyDescent="0.15">
      <c r="B136" s="10" t="s">
        <v>49</v>
      </c>
      <c r="C136" s="10">
        <v>7</v>
      </c>
      <c r="D136" s="11">
        <v>416354</v>
      </c>
      <c r="E136" s="11">
        <v>138738</v>
      </c>
      <c r="F136" s="11">
        <v>97665.953399999897</v>
      </c>
      <c r="G136" s="11">
        <v>0.73</v>
      </c>
      <c r="H136" s="11">
        <v>0.23</v>
      </c>
      <c r="I136" s="11">
        <v>0.92</v>
      </c>
      <c r="J136" s="11">
        <v>237881</v>
      </c>
      <c r="K136" s="11">
        <v>165816</v>
      </c>
      <c r="L136" s="11">
        <v>58802</v>
      </c>
      <c r="M136" s="11">
        <v>22429</v>
      </c>
      <c r="N136" s="11">
        <v>33333</v>
      </c>
      <c r="O136" s="15">
        <f t="shared" si="0"/>
        <v>0.56686847386143324</v>
      </c>
      <c r="P136" s="51">
        <v>614</v>
      </c>
      <c r="Q136" s="11">
        <v>981</v>
      </c>
      <c r="R136" s="11">
        <v>7298</v>
      </c>
      <c r="S136" s="11">
        <v>8279</v>
      </c>
      <c r="T136" s="40">
        <f t="shared" si="1"/>
        <v>0.36912033528021759</v>
      </c>
      <c r="U136" s="51">
        <v>750</v>
      </c>
      <c r="V136" s="11">
        <v>4351</v>
      </c>
      <c r="W136" s="11">
        <v>138</v>
      </c>
      <c r="X136" s="40">
        <f t="shared" si="2"/>
        <v>3.1716846701907608E-2</v>
      </c>
    </row>
    <row r="137" spans="2:24" ht="13" x14ac:dyDescent="0.15">
      <c r="B137" s="10" t="s">
        <v>49</v>
      </c>
      <c r="C137" s="10">
        <v>8</v>
      </c>
      <c r="D137" s="11">
        <v>445334</v>
      </c>
      <c r="E137" s="11">
        <v>12502</v>
      </c>
      <c r="F137" s="11">
        <v>6578.7542000000003</v>
      </c>
      <c r="G137" s="11">
        <v>0.59</v>
      </c>
      <c r="H137" s="11">
        <v>0.24</v>
      </c>
      <c r="I137" s="11">
        <v>0.92</v>
      </c>
      <c r="J137" s="11">
        <v>272423</v>
      </c>
      <c r="K137" s="11">
        <v>154535</v>
      </c>
      <c r="L137" s="11">
        <v>17790</v>
      </c>
      <c r="M137" s="11">
        <v>37803</v>
      </c>
      <c r="N137" s="11">
        <v>1661</v>
      </c>
      <c r="O137" s="15">
        <f t="shared" si="0"/>
        <v>9.3367060146149525E-2</v>
      </c>
      <c r="P137" s="51">
        <v>29</v>
      </c>
      <c r="Q137" s="11">
        <v>201</v>
      </c>
      <c r="R137" s="11">
        <v>6738</v>
      </c>
      <c r="S137" s="11">
        <v>6939</v>
      </c>
      <c r="T137" s="40">
        <f t="shared" si="1"/>
        <v>0.18355686056662171</v>
      </c>
      <c r="U137" s="51">
        <v>1142</v>
      </c>
      <c r="V137" s="11">
        <v>24966</v>
      </c>
      <c r="W137" s="11">
        <v>69</v>
      </c>
      <c r="X137" s="40">
        <f t="shared" si="2"/>
        <v>2.7637587118481133E-3</v>
      </c>
    </row>
    <row r="138" spans="2:24" ht="13" x14ac:dyDescent="0.15">
      <c r="B138" s="10" t="s">
        <v>49</v>
      </c>
      <c r="C138" s="10">
        <v>9</v>
      </c>
      <c r="D138" s="11">
        <v>459979</v>
      </c>
      <c r="E138" s="11">
        <v>14829</v>
      </c>
      <c r="F138" s="11">
        <v>5328.9022000000004</v>
      </c>
      <c r="G138" s="11">
        <v>0.59</v>
      </c>
      <c r="H138" s="11">
        <v>0.23</v>
      </c>
      <c r="I138" s="11">
        <v>0.91</v>
      </c>
      <c r="J138" s="11">
        <v>283194</v>
      </c>
      <c r="K138" s="11">
        <v>160824</v>
      </c>
      <c r="L138" s="11">
        <v>20367</v>
      </c>
      <c r="M138" s="11">
        <v>39633</v>
      </c>
      <c r="N138" s="11">
        <v>2949</v>
      </c>
      <c r="O138" s="15">
        <f t="shared" si="0"/>
        <v>0.14479304757696274</v>
      </c>
      <c r="P138" s="51">
        <v>34</v>
      </c>
      <c r="Q138" s="11">
        <v>248</v>
      </c>
      <c r="R138" s="11">
        <v>6842</v>
      </c>
      <c r="S138" s="11">
        <v>7090</v>
      </c>
      <c r="T138" s="40">
        <f t="shared" si="1"/>
        <v>0.17889132793379256</v>
      </c>
      <c r="U138" s="51">
        <v>1179</v>
      </c>
      <c r="V138" s="11">
        <v>25165</v>
      </c>
      <c r="W138" s="11">
        <v>46</v>
      </c>
      <c r="X138" s="40">
        <f t="shared" si="2"/>
        <v>1.8279356248758196E-3</v>
      </c>
    </row>
    <row r="139" spans="2:24" ht="13" x14ac:dyDescent="0.15">
      <c r="B139" s="10" t="s">
        <v>51</v>
      </c>
      <c r="C139" s="10">
        <v>1</v>
      </c>
      <c r="D139" s="11">
        <v>502250</v>
      </c>
      <c r="E139" s="11">
        <v>17438</v>
      </c>
      <c r="F139" s="11">
        <v>10812.909600000001</v>
      </c>
      <c r="G139" s="11">
        <v>0.57999999999999996</v>
      </c>
      <c r="H139" s="11">
        <v>0.2</v>
      </c>
      <c r="I139" s="11">
        <v>0.91</v>
      </c>
      <c r="J139" s="11">
        <v>293731</v>
      </c>
      <c r="K139" s="11">
        <v>159875</v>
      </c>
      <c r="L139" s="11">
        <v>25416</v>
      </c>
      <c r="M139" s="11">
        <v>69060</v>
      </c>
      <c r="N139" s="11">
        <v>3594</v>
      </c>
      <c r="O139" s="15">
        <f t="shared" si="0"/>
        <v>0.14140698772426818</v>
      </c>
      <c r="P139" s="51">
        <v>338</v>
      </c>
      <c r="Q139" s="11">
        <v>143</v>
      </c>
      <c r="R139" s="11">
        <v>3504</v>
      </c>
      <c r="S139" s="11">
        <v>3647</v>
      </c>
      <c r="T139" s="40">
        <f t="shared" si="1"/>
        <v>5.280915146249638E-2</v>
      </c>
      <c r="U139" s="51">
        <v>660</v>
      </c>
      <c r="V139" s="11">
        <v>63652</v>
      </c>
      <c r="W139" s="11">
        <v>646</v>
      </c>
      <c r="X139" s="40">
        <f t="shared" si="2"/>
        <v>1.0148934833155283E-2</v>
      </c>
    </row>
    <row r="140" spans="2:24" ht="13" x14ac:dyDescent="0.15">
      <c r="B140" s="10" t="s">
        <v>51</v>
      </c>
      <c r="C140" s="10">
        <v>2</v>
      </c>
      <c r="D140" s="11">
        <v>485209</v>
      </c>
      <c r="E140" s="11">
        <v>12748</v>
      </c>
      <c r="F140" s="11">
        <v>7258.1460999999999</v>
      </c>
      <c r="G140" s="11">
        <v>0.57999999999999996</v>
      </c>
      <c r="H140" s="11">
        <v>0.23</v>
      </c>
      <c r="I140" s="11">
        <v>0.91</v>
      </c>
      <c r="J140" s="11">
        <v>286334</v>
      </c>
      <c r="K140" s="11">
        <v>157257</v>
      </c>
      <c r="L140" s="11">
        <v>27909</v>
      </c>
      <c r="M140" s="11">
        <v>46578</v>
      </c>
      <c r="N140" s="11">
        <v>2921</v>
      </c>
      <c r="O140" s="15">
        <f t="shared" si="0"/>
        <v>0.10466157870221075</v>
      </c>
      <c r="P140" s="51">
        <v>240</v>
      </c>
      <c r="Q140" s="11">
        <v>60</v>
      </c>
      <c r="R140" s="11">
        <v>2412</v>
      </c>
      <c r="S140" s="11">
        <v>2472</v>
      </c>
      <c r="T140" s="40">
        <f t="shared" si="1"/>
        <v>5.3072265876594103E-2</v>
      </c>
      <c r="U140" s="51">
        <v>465</v>
      </c>
      <c r="V140" s="11">
        <v>67299</v>
      </c>
      <c r="W140" s="11">
        <v>546</v>
      </c>
      <c r="X140" s="40">
        <f t="shared" si="2"/>
        <v>8.1130477421655599E-3</v>
      </c>
    </row>
    <row r="141" spans="2:24" ht="13" x14ac:dyDescent="0.15">
      <c r="B141" s="10" t="s">
        <v>51</v>
      </c>
      <c r="C141" s="10">
        <v>3</v>
      </c>
      <c r="D141" s="11">
        <v>489969</v>
      </c>
      <c r="E141" s="11">
        <v>127573</v>
      </c>
      <c r="F141" s="11">
        <v>71944.878599999996</v>
      </c>
      <c r="G141" s="11">
        <v>0.71</v>
      </c>
      <c r="H141" s="11">
        <v>0.3</v>
      </c>
      <c r="I141" s="11">
        <v>0.93</v>
      </c>
      <c r="J141" s="11">
        <v>306494</v>
      </c>
      <c r="K141" s="11">
        <v>209146</v>
      </c>
      <c r="L141" s="11">
        <v>60368</v>
      </c>
      <c r="M141" s="11">
        <v>16438</v>
      </c>
      <c r="N141" s="11">
        <v>30228</v>
      </c>
      <c r="O141" s="15">
        <f t="shared" si="0"/>
        <v>0.50072886297376096</v>
      </c>
      <c r="P141" s="51">
        <v>500</v>
      </c>
      <c r="Q141" s="11">
        <v>840</v>
      </c>
      <c r="R141" s="11">
        <v>5114</v>
      </c>
      <c r="S141" s="11">
        <v>5954</v>
      </c>
      <c r="T141" s="40">
        <f t="shared" si="1"/>
        <v>0.36220951453948169</v>
      </c>
      <c r="U141" s="51">
        <v>724</v>
      </c>
      <c r="V141" s="11">
        <v>36575</v>
      </c>
      <c r="W141" s="11">
        <v>4677</v>
      </c>
      <c r="X141" s="40">
        <f t="shared" si="2"/>
        <v>0.12787423103212578</v>
      </c>
    </row>
    <row r="142" spans="2:24" ht="13" x14ac:dyDescent="0.15">
      <c r="B142" s="10" t="s">
        <v>51</v>
      </c>
      <c r="C142" s="10">
        <v>4</v>
      </c>
      <c r="D142" s="11">
        <v>518699</v>
      </c>
      <c r="E142" s="11">
        <v>11032</v>
      </c>
      <c r="F142" s="11">
        <v>4993.4093000000003</v>
      </c>
      <c r="G142" s="11">
        <v>0.59</v>
      </c>
      <c r="H142" s="11">
        <v>0.21</v>
      </c>
      <c r="I142" s="11">
        <v>0.92</v>
      </c>
      <c r="J142" s="11">
        <v>316206</v>
      </c>
      <c r="K142" s="11">
        <v>176532</v>
      </c>
      <c r="L142" s="11">
        <v>29782</v>
      </c>
      <c r="M142" s="11">
        <v>33794</v>
      </c>
      <c r="N142" s="11">
        <v>2273</v>
      </c>
      <c r="O142" s="15">
        <f t="shared" si="0"/>
        <v>7.6321267879927476E-2</v>
      </c>
      <c r="P142" s="51">
        <v>103</v>
      </c>
      <c r="Q142" s="11">
        <v>72</v>
      </c>
      <c r="R142" s="11">
        <v>2793</v>
      </c>
      <c r="S142" s="11">
        <v>2865</v>
      </c>
      <c r="T142" s="40">
        <f t="shared" si="1"/>
        <v>8.4778363023021844E-2</v>
      </c>
      <c r="U142" s="51">
        <v>500</v>
      </c>
      <c r="V142" s="11">
        <v>76641</v>
      </c>
      <c r="W142" s="11">
        <v>473</v>
      </c>
      <c r="X142" s="40">
        <f t="shared" si="2"/>
        <v>6.1716313722420119E-3</v>
      </c>
    </row>
    <row r="143" spans="2:24" ht="13" x14ac:dyDescent="0.15">
      <c r="B143" s="10" t="s">
        <v>51</v>
      </c>
      <c r="C143" s="10">
        <v>5</v>
      </c>
      <c r="D143" s="11">
        <v>516439</v>
      </c>
      <c r="E143" s="11">
        <v>1420</v>
      </c>
      <c r="F143" s="11">
        <v>579.52639999999997</v>
      </c>
      <c r="G143" s="11">
        <v>0.56999999999999995</v>
      </c>
      <c r="H143" s="11">
        <v>0.21</v>
      </c>
      <c r="I143" s="11">
        <v>0.89</v>
      </c>
      <c r="J143" s="11">
        <v>270424</v>
      </c>
      <c r="K143" s="11">
        <v>143833</v>
      </c>
      <c r="L143" s="11">
        <v>20566</v>
      </c>
      <c r="M143" s="11">
        <v>33424</v>
      </c>
      <c r="N143" s="11">
        <v>174</v>
      </c>
      <c r="O143" s="15">
        <f t="shared" si="0"/>
        <v>8.4605659826898771E-3</v>
      </c>
      <c r="P143" s="51">
        <v>15</v>
      </c>
      <c r="Q143" s="11">
        <v>9</v>
      </c>
      <c r="R143" s="11">
        <v>1672</v>
      </c>
      <c r="S143" s="11">
        <v>1681</v>
      </c>
      <c r="T143" s="40">
        <f t="shared" si="1"/>
        <v>5.0293202489229298E-2</v>
      </c>
      <c r="U143" s="51">
        <v>277</v>
      </c>
      <c r="V143" s="11">
        <v>86559</v>
      </c>
      <c r="W143" s="11">
        <v>66</v>
      </c>
      <c r="X143" s="40">
        <f t="shared" si="2"/>
        <v>7.6248570339306138E-4</v>
      </c>
    </row>
    <row r="144" spans="2:24" ht="13" x14ac:dyDescent="0.15">
      <c r="B144" s="10" t="s">
        <v>51</v>
      </c>
      <c r="C144" s="10">
        <v>6</v>
      </c>
      <c r="D144" s="11">
        <v>490834</v>
      </c>
      <c r="E144" s="11">
        <v>49075</v>
      </c>
      <c r="F144" s="11">
        <v>20709.7307</v>
      </c>
      <c r="G144" s="11">
        <v>0.63</v>
      </c>
      <c r="H144" s="11">
        <v>0.23</v>
      </c>
      <c r="I144" s="11">
        <v>0.93</v>
      </c>
      <c r="J144" s="11">
        <v>305490</v>
      </c>
      <c r="K144" s="11">
        <v>183780</v>
      </c>
      <c r="L144" s="11">
        <v>39925</v>
      </c>
      <c r="M144" s="11">
        <v>30859</v>
      </c>
      <c r="N144" s="11">
        <v>11247</v>
      </c>
      <c r="O144" s="15">
        <f t="shared" si="0"/>
        <v>0.2817031934877896</v>
      </c>
      <c r="P144" s="51">
        <v>189</v>
      </c>
      <c r="Q144" s="11">
        <v>367</v>
      </c>
      <c r="R144" s="11">
        <v>3501</v>
      </c>
      <c r="S144" s="11">
        <v>3868</v>
      </c>
      <c r="T144" s="40">
        <f t="shared" si="1"/>
        <v>0.12534430798146406</v>
      </c>
      <c r="U144" s="51">
        <v>471</v>
      </c>
      <c r="V144" s="11">
        <v>53572</v>
      </c>
      <c r="W144" s="11">
        <v>2689</v>
      </c>
      <c r="X144" s="40">
        <f t="shared" si="2"/>
        <v>5.0194131262599868E-2</v>
      </c>
    </row>
    <row r="145" spans="2:24" ht="13" x14ac:dyDescent="0.15">
      <c r="B145" s="10" t="s">
        <v>53</v>
      </c>
      <c r="C145" s="10">
        <v>1</v>
      </c>
      <c r="D145" s="11">
        <v>502761</v>
      </c>
      <c r="E145" s="11">
        <v>91450</v>
      </c>
      <c r="F145" s="11">
        <v>58403.841999999997</v>
      </c>
      <c r="G145" s="11">
        <v>0.66</v>
      </c>
      <c r="H145" s="11">
        <v>0.24</v>
      </c>
      <c r="I145" s="11">
        <v>0.94</v>
      </c>
      <c r="J145" s="11">
        <v>295397</v>
      </c>
      <c r="K145" s="11">
        <v>184307</v>
      </c>
      <c r="L145" s="11">
        <v>79941</v>
      </c>
      <c r="M145" s="11">
        <v>26201</v>
      </c>
      <c r="N145" s="11">
        <v>24035</v>
      </c>
      <c r="O145" s="15">
        <f t="shared" si="0"/>
        <v>0.30065923618668766</v>
      </c>
      <c r="P145" s="51">
        <v>337</v>
      </c>
      <c r="Q145" s="11">
        <v>278</v>
      </c>
      <c r="R145" s="11">
        <v>4169</v>
      </c>
      <c r="S145" s="11">
        <v>4447</v>
      </c>
      <c r="T145" s="40">
        <f t="shared" si="1"/>
        <v>0.16972634632265943</v>
      </c>
      <c r="U145" s="51">
        <v>491</v>
      </c>
      <c r="V145" s="11">
        <v>23325</v>
      </c>
      <c r="W145" s="11">
        <v>1487</v>
      </c>
      <c r="X145" s="40">
        <f t="shared" si="2"/>
        <v>6.3751339764201498E-2</v>
      </c>
    </row>
    <row r="146" spans="2:24" ht="13" x14ac:dyDescent="0.15">
      <c r="B146" s="10" t="s">
        <v>53</v>
      </c>
      <c r="C146" s="10">
        <v>2</v>
      </c>
      <c r="D146" s="11">
        <v>457520</v>
      </c>
      <c r="E146" s="11">
        <v>60995</v>
      </c>
      <c r="F146" s="11">
        <v>30019.261900000001</v>
      </c>
      <c r="G146" s="11">
        <v>0.65</v>
      </c>
      <c r="H146" s="11">
        <v>0.25</v>
      </c>
      <c r="I146" s="11">
        <v>0.93</v>
      </c>
      <c r="J146" s="11">
        <v>298328</v>
      </c>
      <c r="K146" s="11">
        <v>186687</v>
      </c>
      <c r="L146" s="11">
        <v>63471</v>
      </c>
      <c r="M146" s="11">
        <v>31086</v>
      </c>
      <c r="N146" s="11">
        <v>16924</v>
      </c>
      <c r="O146" s="15">
        <f t="shared" si="0"/>
        <v>0.26664145830379227</v>
      </c>
      <c r="P146" s="51">
        <v>175</v>
      </c>
      <c r="Q146" s="11">
        <v>392</v>
      </c>
      <c r="R146" s="11">
        <v>6873</v>
      </c>
      <c r="S146" s="11">
        <v>7265</v>
      </c>
      <c r="T146" s="40">
        <f t="shared" si="1"/>
        <v>0.23370649166827512</v>
      </c>
      <c r="U146" s="51">
        <v>1034</v>
      </c>
      <c r="V146" s="11">
        <v>18590</v>
      </c>
      <c r="W146" s="11">
        <v>1074</v>
      </c>
      <c r="X146" s="40">
        <f t="shared" si="2"/>
        <v>5.7772996234534697E-2</v>
      </c>
    </row>
    <row r="147" spans="2:24" ht="13" x14ac:dyDescent="0.15">
      <c r="B147" s="10" t="s">
        <v>53</v>
      </c>
      <c r="C147" s="10">
        <v>3</v>
      </c>
      <c r="D147" s="11">
        <v>455606</v>
      </c>
      <c r="E147" s="11">
        <v>76042</v>
      </c>
      <c r="F147" s="11">
        <v>47942.703399999999</v>
      </c>
      <c r="G147" s="11">
        <v>0.67</v>
      </c>
      <c r="H147" s="11">
        <v>0.24</v>
      </c>
      <c r="I147" s="11">
        <v>0.93</v>
      </c>
      <c r="J147" s="11">
        <v>275484</v>
      </c>
      <c r="K147" s="11">
        <v>174366</v>
      </c>
      <c r="L147" s="11">
        <v>63381</v>
      </c>
      <c r="M147" s="11">
        <v>28987</v>
      </c>
      <c r="N147" s="11">
        <v>17613</v>
      </c>
      <c r="O147" s="15">
        <f t="shared" si="0"/>
        <v>0.27789085057036023</v>
      </c>
      <c r="P147" s="51">
        <v>366</v>
      </c>
      <c r="Q147" s="11">
        <v>518</v>
      </c>
      <c r="R147" s="11">
        <v>7164</v>
      </c>
      <c r="S147" s="11">
        <v>7682</v>
      </c>
      <c r="T147" s="40">
        <f t="shared" si="1"/>
        <v>0.26501535170938695</v>
      </c>
      <c r="U147" s="51">
        <v>1013</v>
      </c>
      <c r="V147" s="11">
        <v>18704</v>
      </c>
      <c r="W147" s="11">
        <v>1088</v>
      </c>
      <c r="X147" s="40">
        <f t="shared" si="2"/>
        <v>5.8169375534644997E-2</v>
      </c>
    </row>
    <row r="148" spans="2:24" ht="13" x14ac:dyDescent="0.15">
      <c r="B148" s="10" t="s">
        <v>53</v>
      </c>
      <c r="C148" s="10">
        <v>4</v>
      </c>
      <c r="D148" s="11">
        <v>481833</v>
      </c>
      <c r="E148" s="11">
        <v>48592</v>
      </c>
      <c r="F148" s="11">
        <v>18229.406900000002</v>
      </c>
      <c r="G148" s="11">
        <v>0.65</v>
      </c>
      <c r="H148" s="11">
        <v>0.24</v>
      </c>
      <c r="I148" s="11">
        <v>0.93</v>
      </c>
      <c r="J148" s="11">
        <v>308531</v>
      </c>
      <c r="K148" s="11">
        <v>192426</v>
      </c>
      <c r="L148" s="11">
        <v>65492</v>
      </c>
      <c r="M148" s="11">
        <v>35017</v>
      </c>
      <c r="N148" s="11">
        <v>11602</v>
      </c>
      <c r="O148" s="15">
        <f t="shared" si="0"/>
        <v>0.17715140780553351</v>
      </c>
      <c r="P148" s="51">
        <v>205</v>
      </c>
      <c r="Q148" s="11">
        <v>402</v>
      </c>
      <c r="R148" s="11">
        <v>7575</v>
      </c>
      <c r="S148" s="11">
        <v>7977</v>
      </c>
      <c r="T148" s="40">
        <f t="shared" si="1"/>
        <v>0.22780363823285832</v>
      </c>
      <c r="U148" s="51">
        <v>1343</v>
      </c>
      <c r="V148" s="11">
        <v>19370</v>
      </c>
      <c r="W148" s="11">
        <v>740</v>
      </c>
      <c r="X148" s="40">
        <f t="shared" si="2"/>
        <v>3.8203407330924109E-2</v>
      </c>
    </row>
    <row r="149" spans="2:24" ht="13" x14ac:dyDescent="0.15">
      <c r="B149" s="10" t="s">
        <v>53</v>
      </c>
      <c r="C149" s="10">
        <v>5</v>
      </c>
      <c r="D149" s="11">
        <v>435821</v>
      </c>
      <c r="E149" s="11">
        <v>80628</v>
      </c>
      <c r="F149" s="11">
        <v>34786.594400000002</v>
      </c>
      <c r="G149" s="11">
        <v>0.69</v>
      </c>
      <c r="H149" s="11">
        <v>0.28999999999999998</v>
      </c>
      <c r="I149" s="11">
        <v>0.93</v>
      </c>
      <c r="J149" s="11">
        <v>291005</v>
      </c>
      <c r="K149" s="11">
        <v>195126</v>
      </c>
      <c r="L149" s="11">
        <v>68504</v>
      </c>
      <c r="M149" s="11">
        <v>23513</v>
      </c>
      <c r="N149" s="11">
        <v>22279</v>
      </c>
      <c r="O149" s="15">
        <f t="shared" si="0"/>
        <v>0.32522188485343922</v>
      </c>
      <c r="P149" s="51">
        <v>130</v>
      </c>
      <c r="Q149" s="11">
        <v>848</v>
      </c>
      <c r="R149" s="11">
        <v>7981</v>
      </c>
      <c r="S149" s="11">
        <v>8829</v>
      </c>
      <c r="T149" s="40">
        <f t="shared" si="1"/>
        <v>0.37549440734912604</v>
      </c>
      <c r="U149" s="51">
        <v>588</v>
      </c>
      <c r="V149" s="11">
        <v>11989</v>
      </c>
      <c r="W149" s="11">
        <v>1245</v>
      </c>
      <c r="X149" s="40">
        <f t="shared" si="2"/>
        <v>0.10384519142547335</v>
      </c>
    </row>
    <row r="150" spans="2:24" ht="13" x14ac:dyDescent="0.15">
      <c r="B150" s="10" t="s">
        <v>53</v>
      </c>
      <c r="C150" s="10">
        <v>6</v>
      </c>
      <c r="D150" s="11">
        <v>506633</v>
      </c>
      <c r="E150" s="11">
        <v>52276</v>
      </c>
      <c r="F150" s="11">
        <v>25505.8318</v>
      </c>
      <c r="G150" s="11">
        <v>0.65</v>
      </c>
      <c r="H150" s="11">
        <v>0.26</v>
      </c>
      <c r="I150" s="11">
        <v>0.93</v>
      </c>
      <c r="J150" s="11">
        <v>342813</v>
      </c>
      <c r="K150" s="11">
        <v>214686</v>
      </c>
      <c r="L150" s="11">
        <v>60049</v>
      </c>
      <c r="M150" s="11">
        <v>40549</v>
      </c>
      <c r="N150" s="11">
        <v>14750</v>
      </c>
      <c r="O150" s="15">
        <f t="shared" si="0"/>
        <v>0.24563273326783128</v>
      </c>
      <c r="P150" s="51">
        <v>202</v>
      </c>
      <c r="Q150" s="11">
        <v>699</v>
      </c>
      <c r="R150" s="11">
        <v>10305</v>
      </c>
      <c r="S150" s="11">
        <v>11004</v>
      </c>
      <c r="T150" s="40">
        <f t="shared" si="1"/>
        <v>0.27137537300549952</v>
      </c>
      <c r="U150" s="51">
        <v>1513</v>
      </c>
      <c r="V150" s="11">
        <v>22505</v>
      </c>
      <c r="W150" s="11">
        <v>1097</v>
      </c>
      <c r="X150" s="40">
        <f t="shared" si="2"/>
        <v>4.8744723394801154E-2</v>
      </c>
    </row>
    <row r="151" spans="2:24" ht="13" x14ac:dyDescent="0.15">
      <c r="B151" s="10" t="s">
        <v>53</v>
      </c>
      <c r="C151" s="10">
        <v>7</v>
      </c>
      <c r="D151" s="11">
        <v>391321</v>
      </c>
      <c r="E151" s="11">
        <v>245830</v>
      </c>
      <c r="F151" s="11">
        <v>146830.8891</v>
      </c>
      <c r="G151" s="11">
        <v>0.81</v>
      </c>
      <c r="H151" s="11">
        <v>0.33</v>
      </c>
      <c r="I151" s="11">
        <v>0.94</v>
      </c>
      <c r="J151" s="11">
        <v>220269</v>
      </c>
      <c r="K151" s="11">
        <v>173921</v>
      </c>
      <c r="L151" s="11">
        <v>110807</v>
      </c>
      <c r="M151" s="11">
        <v>3997</v>
      </c>
      <c r="N151" s="11">
        <v>81575</v>
      </c>
      <c r="O151" s="15">
        <f t="shared" si="0"/>
        <v>0.7361899518983458</v>
      </c>
      <c r="P151" s="51">
        <v>168</v>
      </c>
      <c r="Q151" s="11">
        <v>807</v>
      </c>
      <c r="R151" s="11">
        <v>1882</v>
      </c>
      <c r="S151" s="11">
        <v>2689</v>
      </c>
      <c r="T151" s="40">
        <f t="shared" si="1"/>
        <v>0.67275456592444338</v>
      </c>
      <c r="U151" s="51">
        <v>18</v>
      </c>
      <c r="V151" s="11">
        <v>5765</v>
      </c>
      <c r="W151" s="11">
        <v>2712</v>
      </c>
      <c r="X151" s="40">
        <f t="shared" si="2"/>
        <v>0.4704249783174328</v>
      </c>
    </row>
    <row r="152" spans="2:24" ht="13" x14ac:dyDescent="0.15">
      <c r="B152" s="10" t="s">
        <v>53</v>
      </c>
      <c r="C152" s="10">
        <v>8</v>
      </c>
      <c r="D152" s="11">
        <v>479586</v>
      </c>
      <c r="E152" s="11">
        <v>102099</v>
      </c>
      <c r="F152" s="11">
        <v>49586.8822</v>
      </c>
      <c r="G152" s="11">
        <v>0.69</v>
      </c>
      <c r="H152" s="11">
        <v>0.26</v>
      </c>
      <c r="I152" s="11">
        <v>0.94</v>
      </c>
      <c r="J152" s="11">
        <v>314227</v>
      </c>
      <c r="K152" s="11">
        <v>210130</v>
      </c>
      <c r="L152" s="11">
        <v>74128</v>
      </c>
      <c r="M152" s="11">
        <v>30728</v>
      </c>
      <c r="N152" s="11">
        <v>31130</v>
      </c>
      <c r="O152" s="15">
        <f t="shared" si="0"/>
        <v>0.41994927692639761</v>
      </c>
      <c r="P152" s="51">
        <v>268</v>
      </c>
      <c r="Q152" s="11">
        <v>1360</v>
      </c>
      <c r="R152" s="11">
        <v>9805</v>
      </c>
      <c r="S152" s="11">
        <v>11165</v>
      </c>
      <c r="T152" s="40">
        <f t="shared" si="1"/>
        <v>0.36334938818016144</v>
      </c>
      <c r="U152" s="51">
        <v>837</v>
      </c>
      <c r="V152" s="11">
        <v>18347</v>
      </c>
      <c r="W152" s="11">
        <v>2579</v>
      </c>
      <c r="X152" s="40">
        <f t="shared" si="2"/>
        <v>0.14056794026271324</v>
      </c>
    </row>
    <row r="153" spans="2:24" ht="13" x14ac:dyDescent="0.15">
      <c r="B153" s="10" t="s">
        <v>53</v>
      </c>
      <c r="C153" s="10">
        <v>9</v>
      </c>
      <c r="D153" s="11">
        <v>536056</v>
      </c>
      <c r="E153" s="11">
        <v>37271</v>
      </c>
      <c r="F153" s="11">
        <v>12747.836799999999</v>
      </c>
      <c r="G153" s="11">
        <v>0.63</v>
      </c>
      <c r="H153" s="11">
        <v>0.24</v>
      </c>
      <c r="I153" s="11">
        <v>0.93</v>
      </c>
      <c r="J153" s="11">
        <v>358617</v>
      </c>
      <c r="K153" s="11">
        <v>215920</v>
      </c>
      <c r="L153" s="11">
        <v>62706</v>
      </c>
      <c r="M153" s="11">
        <v>44315</v>
      </c>
      <c r="N153" s="11">
        <v>10252</v>
      </c>
      <c r="O153" s="15">
        <f t="shared" si="0"/>
        <v>0.16349312665454663</v>
      </c>
      <c r="P153" s="51">
        <v>293</v>
      </c>
      <c r="Q153" s="11">
        <v>384</v>
      </c>
      <c r="R153" s="11">
        <v>7982</v>
      </c>
      <c r="S153" s="11">
        <v>8366</v>
      </c>
      <c r="T153" s="40">
        <f t="shared" si="1"/>
        <v>0.18878483583436759</v>
      </c>
      <c r="U153" s="51">
        <v>1411</v>
      </c>
      <c r="V153" s="11">
        <v>25237</v>
      </c>
      <c r="W153" s="11">
        <v>806</v>
      </c>
      <c r="X153" s="40">
        <f t="shared" si="2"/>
        <v>3.1937235012085431E-2</v>
      </c>
    </row>
    <row r="154" spans="2:24" ht="13" x14ac:dyDescent="0.15">
      <c r="B154" s="10" t="s">
        <v>54</v>
      </c>
      <c r="C154" s="10">
        <v>1</v>
      </c>
      <c r="D154" s="11">
        <v>520196</v>
      </c>
      <c r="E154" s="11">
        <v>80804</v>
      </c>
      <c r="F154" s="11">
        <v>55213.860999999997</v>
      </c>
      <c r="G154" s="11">
        <v>0.66</v>
      </c>
      <c r="H154" s="11">
        <v>0.25</v>
      </c>
      <c r="I154" s="11">
        <v>0.94</v>
      </c>
      <c r="J154" s="11">
        <v>336883</v>
      </c>
      <c r="K154" s="11">
        <v>213852</v>
      </c>
      <c r="L154" s="11">
        <v>57459</v>
      </c>
      <c r="M154" s="11">
        <v>14377</v>
      </c>
      <c r="N154" s="11">
        <v>21924</v>
      </c>
      <c r="O154" s="15">
        <f t="shared" si="0"/>
        <v>0.38155902469587011</v>
      </c>
      <c r="P154" s="51">
        <v>882</v>
      </c>
      <c r="Q154" s="11">
        <v>718</v>
      </c>
      <c r="R154" s="11">
        <v>5108</v>
      </c>
      <c r="S154" s="11">
        <v>5826</v>
      </c>
      <c r="T154" s="40">
        <f t="shared" si="1"/>
        <v>0.40523057661542744</v>
      </c>
      <c r="U154" s="51">
        <v>913</v>
      </c>
      <c r="V154" s="11">
        <v>57470</v>
      </c>
      <c r="W154" s="11">
        <v>3023</v>
      </c>
      <c r="X154" s="40">
        <f t="shared" si="2"/>
        <v>5.2601357229859057E-2</v>
      </c>
    </row>
    <row r="155" spans="2:24" ht="13" x14ac:dyDescent="0.15">
      <c r="B155" s="10" t="s">
        <v>54</v>
      </c>
      <c r="C155" s="10">
        <v>2</v>
      </c>
      <c r="D155" s="11">
        <v>470477</v>
      </c>
      <c r="E155" s="11">
        <v>164642</v>
      </c>
      <c r="F155" s="11">
        <v>113482.59880000001</v>
      </c>
      <c r="G155" s="11">
        <v>0.73</v>
      </c>
      <c r="H155" s="11">
        <v>0.26</v>
      </c>
      <c r="I155" s="11">
        <v>0.95</v>
      </c>
      <c r="J155" s="11">
        <v>289085</v>
      </c>
      <c r="K155" s="11">
        <v>205520</v>
      </c>
      <c r="L155" s="11">
        <v>68592</v>
      </c>
      <c r="M155" s="11">
        <v>14023</v>
      </c>
      <c r="N155" s="11">
        <v>41269</v>
      </c>
      <c r="O155" s="15">
        <f t="shared" si="0"/>
        <v>0.60165908560765102</v>
      </c>
      <c r="P155" s="51">
        <v>842</v>
      </c>
      <c r="Q155" s="11">
        <v>1344</v>
      </c>
      <c r="R155" s="11">
        <v>5899</v>
      </c>
      <c r="S155" s="11">
        <v>7243</v>
      </c>
      <c r="T155" s="40">
        <f t="shared" si="1"/>
        <v>0.51650859302574337</v>
      </c>
      <c r="U155" s="51">
        <v>833</v>
      </c>
      <c r="V155" s="11">
        <v>35881</v>
      </c>
      <c r="W155" s="11">
        <v>4588</v>
      </c>
      <c r="X155" s="40">
        <f t="shared" si="2"/>
        <v>0.12786711630110645</v>
      </c>
    </row>
    <row r="156" spans="2:24" ht="13" x14ac:dyDescent="0.15">
      <c r="B156" s="10" t="s">
        <v>54</v>
      </c>
      <c r="C156" s="10">
        <v>3</v>
      </c>
      <c r="D156" s="11">
        <v>517094</v>
      </c>
      <c r="E156" s="11">
        <v>111217</v>
      </c>
      <c r="F156" s="11">
        <v>73639.154699999999</v>
      </c>
      <c r="G156" s="11">
        <v>0.69</v>
      </c>
      <c r="H156" s="11">
        <v>0.23</v>
      </c>
      <c r="I156" s="11">
        <v>0.94</v>
      </c>
      <c r="J156" s="11">
        <v>359477</v>
      </c>
      <c r="K156" s="11">
        <v>241851</v>
      </c>
      <c r="L156" s="11">
        <v>66874</v>
      </c>
      <c r="M156" s="11">
        <v>14601</v>
      </c>
      <c r="N156" s="11">
        <v>29974</v>
      </c>
      <c r="O156" s="15">
        <f t="shared" si="0"/>
        <v>0.44821604809043875</v>
      </c>
      <c r="P156" s="51">
        <v>631</v>
      </c>
      <c r="Q156" s="11">
        <v>1201</v>
      </c>
      <c r="R156" s="11">
        <v>6192</v>
      </c>
      <c r="S156" s="11">
        <v>7393</v>
      </c>
      <c r="T156" s="40">
        <f t="shared" si="1"/>
        <v>0.50633518252174503</v>
      </c>
      <c r="U156" s="51">
        <v>946</v>
      </c>
      <c r="V156" s="11">
        <v>41774</v>
      </c>
      <c r="W156" s="11">
        <v>3498</v>
      </c>
      <c r="X156" s="40">
        <f t="shared" si="2"/>
        <v>8.3736295303298708E-2</v>
      </c>
    </row>
    <row r="157" spans="2:24" ht="13" x14ac:dyDescent="0.15">
      <c r="B157" s="10" t="s">
        <v>54</v>
      </c>
      <c r="C157" s="10">
        <v>4</v>
      </c>
      <c r="D157" s="11">
        <v>462266</v>
      </c>
      <c r="E157" s="11">
        <v>302682</v>
      </c>
      <c r="F157" s="11">
        <v>258965.322099999</v>
      </c>
      <c r="G157" s="11">
        <v>0.8</v>
      </c>
      <c r="H157" s="11">
        <v>0.26</v>
      </c>
      <c r="I157" s="11">
        <v>0.95</v>
      </c>
      <c r="J157" s="11">
        <v>298383</v>
      </c>
      <c r="K157" s="11">
        <v>235871</v>
      </c>
      <c r="L157" s="11">
        <v>99381</v>
      </c>
      <c r="M157" s="11">
        <v>5479</v>
      </c>
      <c r="N157" s="11">
        <v>81949</v>
      </c>
      <c r="O157" s="15">
        <f t="shared" si="0"/>
        <v>0.82459423833529544</v>
      </c>
      <c r="P157" s="51">
        <v>1009</v>
      </c>
      <c r="Q157" s="11">
        <v>759</v>
      </c>
      <c r="R157" s="11">
        <v>1960</v>
      </c>
      <c r="S157" s="11">
        <v>2719</v>
      </c>
      <c r="T157" s="40">
        <f t="shared" si="1"/>
        <v>0.49625844132140901</v>
      </c>
      <c r="U157" s="51">
        <v>255</v>
      </c>
      <c r="V157" s="11">
        <v>13756</v>
      </c>
      <c r="W157" s="11">
        <v>3345</v>
      </c>
      <c r="X157" s="40">
        <f t="shared" si="2"/>
        <v>0.24316661820296598</v>
      </c>
    </row>
    <row r="158" spans="2:24" ht="13" x14ac:dyDescent="0.15">
      <c r="B158" s="10" t="s">
        <v>54</v>
      </c>
      <c r="C158" s="10">
        <v>5</v>
      </c>
      <c r="D158" s="11">
        <v>501266</v>
      </c>
      <c r="E158" s="11">
        <v>212628</v>
      </c>
      <c r="F158" s="11">
        <v>173380.25510000001</v>
      </c>
      <c r="G158" s="11">
        <v>0.74</v>
      </c>
      <c r="H158" s="11">
        <v>0.26</v>
      </c>
      <c r="I158" s="11">
        <v>0.94</v>
      </c>
      <c r="J158" s="11">
        <v>327354</v>
      </c>
      <c r="K158" s="11">
        <v>238178</v>
      </c>
      <c r="L158" s="11">
        <v>89076</v>
      </c>
      <c r="M158" s="11">
        <v>7863</v>
      </c>
      <c r="N158" s="11">
        <v>58319</v>
      </c>
      <c r="O158" s="15">
        <f t="shared" si="0"/>
        <v>0.65471058422021644</v>
      </c>
      <c r="P158" s="51">
        <v>1587</v>
      </c>
      <c r="Q158" s="11">
        <v>584</v>
      </c>
      <c r="R158" s="11">
        <v>2238</v>
      </c>
      <c r="S158" s="11">
        <v>2822</v>
      </c>
      <c r="T158" s="40">
        <f t="shared" si="1"/>
        <v>0.35889609563779729</v>
      </c>
      <c r="U158" s="51">
        <v>461</v>
      </c>
      <c r="V158" s="11">
        <v>29877</v>
      </c>
      <c r="W158" s="11">
        <v>3083</v>
      </c>
      <c r="X158" s="40">
        <f t="shared" si="2"/>
        <v>0.10318974461960706</v>
      </c>
    </row>
    <row r="159" spans="2:24" ht="13" x14ac:dyDescent="0.15">
      <c r="B159" s="10" t="s">
        <v>54</v>
      </c>
      <c r="C159" s="10">
        <v>6</v>
      </c>
      <c r="D159" s="11">
        <v>499130</v>
      </c>
      <c r="E159" s="11">
        <v>107057</v>
      </c>
      <c r="F159" s="11">
        <v>70391.837599999999</v>
      </c>
      <c r="G159" s="11">
        <v>0.69</v>
      </c>
      <c r="H159" s="11">
        <v>0.25</v>
      </c>
      <c r="I159" s="11">
        <v>0.94</v>
      </c>
      <c r="J159" s="11">
        <v>322146</v>
      </c>
      <c r="K159" s="11">
        <v>217377</v>
      </c>
      <c r="L159" s="11">
        <v>70329</v>
      </c>
      <c r="M159" s="11">
        <v>14739</v>
      </c>
      <c r="N159" s="11">
        <v>30811</v>
      </c>
      <c r="O159" s="15">
        <f t="shared" si="0"/>
        <v>0.43809808187234284</v>
      </c>
      <c r="P159" s="51">
        <v>995</v>
      </c>
      <c r="Q159" s="11">
        <v>1106</v>
      </c>
      <c r="R159" s="11">
        <v>6849</v>
      </c>
      <c r="S159" s="11">
        <v>7955</v>
      </c>
      <c r="T159" s="40">
        <f t="shared" si="1"/>
        <v>0.53972454033516526</v>
      </c>
      <c r="U159" s="51">
        <v>974</v>
      </c>
      <c r="V159" s="11">
        <v>46750</v>
      </c>
      <c r="W159" s="11">
        <v>3957</v>
      </c>
      <c r="X159" s="40">
        <f t="shared" si="2"/>
        <v>8.4641711229946529E-2</v>
      </c>
    </row>
    <row r="160" spans="2:24" ht="13" x14ac:dyDescent="0.15">
      <c r="B160" s="10" t="s">
        <v>54</v>
      </c>
      <c r="C160" s="10">
        <v>7</v>
      </c>
      <c r="D160" s="11">
        <v>516486</v>
      </c>
      <c r="E160" s="11">
        <v>310564</v>
      </c>
      <c r="F160" s="11">
        <v>253758.76359999899</v>
      </c>
      <c r="G160" s="11">
        <v>0.79</v>
      </c>
      <c r="H160" s="11">
        <v>0.25</v>
      </c>
      <c r="I160" s="11">
        <v>0.95</v>
      </c>
      <c r="J160" s="11">
        <v>323955</v>
      </c>
      <c r="K160" s="11">
        <v>248514</v>
      </c>
      <c r="L160" s="11">
        <v>99370</v>
      </c>
      <c r="M160" s="11">
        <v>8584</v>
      </c>
      <c r="N160" s="11">
        <v>79575</v>
      </c>
      <c r="O160" s="15">
        <f t="shared" si="0"/>
        <v>0.80079500855388952</v>
      </c>
      <c r="P160" s="51">
        <v>514</v>
      </c>
      <c r="Q160" s="11">
        <v>1009</v>
      </c>
      <c r="R160" s="11">
        <v>3470</v>
      </c>
      <c r="S160" s="11">
        <v>4479</v>
      </c>
      <c r="T160" s="40">
        <f t="shared" si="1"/>
        <v>0.521784715750233</v>
      </c>
      <c r="U160" s="51">
        <v>563</v>
      </c>
      <c r="V160" s="11">
        <v>18889</v>
      </c>
      <c r="W160" s="11">
        <v>3246</v>
      </c>
      <c r="X160" s="40">
        <f t="shared" si="2"/>
        <v>0.17184604796442374</v>
      </c>
    </row>
    <row r="161" spans="2:24" ht="13" x14ac:dyDescent="0.15">
      <c r="B161" s="10" t="s">
        <v>54</v>
      </c>
      <c r="C161" s="10">
        <v>8</v>
      </c>
      <c r="D161" s="11">
        <v>507137</v>
      </c>
      <c r="E161" s="11">
        <v>113584</v>
      </c>
      <c r="F161" s="11">
        <v>70369.632899999997</v>
      </c>
      <c r="G161" s="11">
        <v>0.69</v>
      </c>
      <c r="H161" s="11">
        <v>0.24</v>
      </c>
      <c r="I161" s="11">
        <v>0.94</v>
      </c>
      <c r="J161" s="11">
        <v>345315</v>
      </c>
      <c r="K161" s="11">
        <v>232442</v>
      </c>
      <c r="L161" s="11">
        <v>76008</v>
      </c>
      <c r="M161" s="11">
        <v>10640</v>
      </c>
      <c r="N161" s="11">
        <v>34382</v>
      </c>
      <c r="O161" s="15">
        <f t="shared" si="0"/>
        <v>0.45234712135564675</v>
      </c>
      <c r="P161" s="51">
        <v>506</v>
      </c>
      <c r="Q161" s="11">
        <v>754</v>
      </c>
      <c r="R161" s="11">
        <v>4186</v>
      </c>
      <c r="S161" s="11">
        <v>4940</v>
      </c>
      <c r="T161" s="40">
        <f t="shared" si="1"/>
        <v>0.4642857142857143</v>
      </c>
      <c r="U161" s="51">
        <v>660</v>
      </c>
      <c r="V161" s="11">
        <v>41907</v>
      </c>
      <c r="W161" s="11">
        <v>2947</v>
      </c>
      <c r="X161" s="40">
        <f t="shared" si="2"/>
        <v>7.0322380509222807E-2</v>
      </c>
    </row>
    <row r="162" spans="2:24" ht="13" x14ac:dyDescent="0.15">
      <c r="B162" s="10" t="s">
        <v>55</v>
      </c>
      <c r="C162" s="10">
        <v>1</v>
      </c>
      <c r="D162" s="11">
        <v>496603</v>
      </c>
      <c r="E162" s="11">
        <v>50427</v>
      </c>
      <c r="F162" s="11">
        <v>8140.8271999999997</v>
      </c>
      <c r="G162" s="11">
        <v>0.66</v>
      </c>
      <c r="H162" s="11">
        <v>0.28000000000000003</v>
      </c>
      <c r="I162" s="11">
        <v>0.93</v>
      </c>
      <c r="J162" s="11">
        <v>362909</v>
      </c>
      <c r="K162" s="11">
        <v>236697</v>
      </c>
      <c r="L162" s="11">
        <v>49827</v>
      </c>
      <c r="M162" s="11">
        <v>42573</v>
      </c>
      <c r="N162" s="11">
        <v>12955</v>
      </c>
      <c r="O162" s="15">
        <f t="shared" si="0"/>
        <v>0.25999959861119476</v>
      </c>
      <c r="P162" s="51">
        <v>131</v>
      </c>
      <c r="Q162" s="11">
        <v>715</v>
      </c>
      <c r="R162" s="11">
        <v>11913</v>
      </c>
      <c r="S162" s="11">
        <v>12628</v>
      </c>
      <c r="T162" s="40">
        <f t="shared" si="1"/>
        <v>0.29661992342564536</v>
      </c>
      <c r="U162" s="51">
        <v>2001</v>
      </c>
      <c r="V162" s="11">
        <v>30905</v>
      </c>
      <c r="W162" s="11">
        <v>1834</v>
      </c>
      <c r="X162" s="40">
        <f t="shared" si="2"/>
        <v>5.9343148357870898E-2</v>
      </c>
    </row>
    <row r="163" spans="2:24" ht="13" x14ac:dyDescent="0.15">
      <c r="B163" s="10" t="s">
        <v>55</v>
      </c>
      <c r="C163" s="10">
        <v>2</v>
      </c>
      <c r="D163" s="11">
        <v>492995</v>
      </c>
      <c r="E163" s="11">
        <v>26442</v>
      </c>
      <c r="F163" s="11">
        <v>4838.2671</v>
      </c>
      <c r="G163" s="11">
        <v>0.63</v>
      </c>
      <c r="H163" s="11">
        <v>0.27</v>
      </c>
      <c r="I163" s="11">
        <v>0.93</v>
      </c>
      <c r="J163" s="11">
        <v>332049</v>
      </c>
      <c r="K163" s="11">
        <v>204887</v>
      </c>
      <c r="L163" s="11">
        <v>44899</v>
      </c>
      <c r="M163" s="11">
        <v>43353</v>
      </c>
      <c r="N163" s="11">
        <v>7671</v>
      </c>
      <c r="O163" s="15">
        <f t="shared" si="0"/>
        <v>0.17085013029243412</v>
      </c>
      <c r="P163" s="51">
        <v>133</v>
      </c>
      <c r="Q163" s="11">
        <v>387</v>
      </c>
      <c r="R163" s="11">
        <v>9480</v>
      </c>
      <c r="S163" s="11">
        <v>9867</v>
      </c>
      <c r="T163" s="40">
        <f t="shared" si="1"/>
        <v>0.22759670611030378</v>
      </c>
      <c r="U163" s="51">
        <v>1707</v>
      </c>
      <c r="V163" s="11">
        <v>45043</v>
      </c>
      <c r="W163" s="11">
        <v>1395</v>
      </c>
      <c r="X163" s="40">
        <f t="shared" si="2"/>
        <v>3.0970406056434963E-2</v>
      </c>
    </row>
    <row r="164" spans="2:24" ht="13" x14ac:dyDescent="0.15">
      <c r="B164" s="10" t="s">
        <v>56</v>
      </c>
      <c r="C164" s="10">
        <v>1</v>
      </c>
      <c r="D164" s="11">
        <v>602949</v>
      </c>
      <c r="E164" s="11">
        <v>4788</v>
      </c>
      <c r="F164" s="11">
        <v>987.87609999999995</v>
      </c>
      <c r="G164" s="11">
        <v>0.57999999999999996</v>
      </c>
      <c r="H164" s="11">
        <v>0.24</v>
      </c>
      <c r="I164" s="11">
        <v>0.91</v>
      </c>
      <c r="J164" s="11">
        <v>380097</v>
      </c>
      <c r="K164" s="11">
        <v>213117</v>
      </c>
      <c r="L164" s="11">
        <v>12582</v>
      </c>
      <c r="M164" s="11">
        <v>85589</v>
      </c>
      <c r="N164" s="11">
        <v>753</v>
      </c>
      <c r="O164" s="15">
        <f t="shared" si="0"/>
        <v>5.9847401049117788E-2</v>
      </c>
      <c r="P164" s="51">
        <v>15</v>
      </c>
      <c r="Q164" s="11">
        <v>151</v>
      </c>
      <c r="R164" s="11">
        <v>10157</v>
      </c>
      <c r="S164" s="11">
        <v>10308</v>
      </c>
      <c r="T164" s="40">
        <f t="shared" si="1"/>
        <v>0.12043603734124712</v>
      </c>
      <c r="U164" s="51">
        <v>1980</v>
      </c>
      <c r="V164" s="11">
        <v>37034</v>
      </c>
      <c r="W164" s="11">
        <v>28</v>
      </c>
      <c r="X164" s="40">
        <f t="shared" si="2"/>
        <v>7.5606199708376086E-4</v>
      </c>
    </row>
    <row r="165" spans="2:24" ht="13" x14ac:dyDescent="0.15">
      <c r="B165" s="10" t="s">
        <v>56</v>
      </c>
      <c r="C165" s="10">
        <v>2</v>
      </c>
      <c r="D165" s="11">
        <v>546799</v>
      </c>
      <c r="E165" s="11">
        <v>4599</v>
      </c>
      <c r="F165" s="11">
        <v>1713.9328</v>
      </c>
      <c r="G165" s="11">
        <v>0.56999999999999995</v>
      </c>
      <c r="H165" s="11">
        <v>0.21</v>
      </c>
      <c r="I165" s="11">
        <v>0.92</v>
      </c>
      <c r="J165" s="11">
        <v>333179</v>
      </c>
      <c r="K165" s="11">
        <v>182202</v>
      </c>
      <c r="L165" s="11">
        <v>9133</v>
      </c>
      <c r="M165" s="11">
        <v>79921</v>
      </c>
      <c r="N165" s="11">
        <v>510</v>
      </c>
      <c r="O165" s="15">
        <f t="shared" si="0"/>
        <v>5.5841454067666704E-2</v>
      </c>
      <c r="P165" s="51">
        <v>6</v>
      </c>
      <c r="Q165" s="11">
        <v>126</v>
      </c>
      <c r="R165" s="11">
        <v>8196</v>
      </c>
      <c r="S165" s="11">
        <v>8322</v>
      </c>
      <c r="T165" s="40">
        <f t="shared" si="1"/>
        <v>0.10412782622840054</v>
      </c>
      <c r="U165" s="51">
        <v>1860</v>
      </c>
      <c r="V165" s="11">
        <v>35089</v>
      </c>
      <c r="W165" s="11">
        <v>52</v>
      </c>
      <c r="X165" s="40">
        <f t="shared" si="2"/>
        <v>1.4819459089743224E-3</v>
      </c>
    </row>
    <row r="166" spans="2:24" ht="13" x14ac:dyDescent="0.15">
      <c r="B166" s="10" t="s">
        <v>56</v>
      </c>
      <c r="C166" s="10">
        <v>3</v>
      </c>
      <c r="D166" s="11">
        <v>522985</v>
      </c>
      <c r="E166" s="11">
        <v>84997</v>
      </c>
      <c r="F166" s="11">
        <v>48199.307000000001</v>
      </c>
      <c r="G166" s="11">
        <v>0.67</v>
      </c>
      <c r="H166" s="11">
        <v>0.26</v>
      </c>
      <c r="I166" s="11">
        <v>0.93</v>
      </c>
      <c r="J166" s="11">
        <v>343740</v>
      </c>
      <c r="K166" s="11">
        <v>220539</v>
      </c>
      <c r="L166" s="11">
        <v>32863</v>
      </c>
      <c r="M166" s="11">
        <v>109208</v>
      </c>
      <c r="N166" s="11">
        <v>18830</v>
      </c>
      <c r="O166" s="15">
        <f t="shared" si="0"/>
        <v>0.57298481575023585</v>
      </c>
      <c r="P166" s="51">
        <v>305</v>
      </c>
      <c r="Q166" s="11">
        <v>1894</v>
      </c>
      <c r="R166" s="11">
        <v>29545</v>
      </c>
      <c r="S166" s="11">
        <v>31439</v>
      </c>
      <c r="T166" s="40">
        <f t="shared" si="1"/>
        <v>0.28788184015823015</v>
      </c>
      <c r="U166" s="51">
        <v>4686</v>
      </c>
      <c r="V166" s="11">
        <v>14519</v>
      </c>
      <c r="W166" s="11">
        <v>102</v>
      </c>
      <c r="X166" s="40">
        <f t="shared" si="2"/>
        <v>7.0252772229492388E-3</v>
      </c>
    </row>
    <row r="167" spans="2:24" ht="13" x14ac:dyDescent="0.15">
      <c r="B167" s="10" t="s">
        <v>56</v>
      </c>
      <c r="C167" s="10">
        <v>4</v>
      </c>
      <c r="D167" s="11">
        <v>543888</v>
      </c>
      <c r="E167" s="11">
        <v>57250</v>
      </c>
      <c r="F167" s="11">
        <v>33420.907399999996</v>
      </c>
      <c r="G167" s="11">
        <v>0.63</v>
      </c>
      <c r="H167" s="11">
        <v>0.21</v>
      </c>
      <c r="I167" s="11">
        <v>0.93</v>
      </c>
      <c r="J167" s="11">
        <v>346012</v>
      </c>
      <c r="K167" s="11">
        <v>208467</v>
      </c>
      <c r="L167" s="11">
        <v>25809</v>
      </c>
      <c r="M167" s="11">
        <v>104926</v>
      </c>
      <c r="N167" s="11">
        <v>11847</v>
      </c>
      <c r="O167" s="15">
        <f t="shared" si="0"/>
        <v>0.45902592119028246</v>
      </c>
      <c r="P167" s="51">
        <v>334</v>
      </c>
      <c r="Q167" s="11">
        <v>849</v>
      </c>
      <c r="R167" s="11">
        <v>17857</v>
      </c>
      <c r="S167" s="11">
        <v>18706</v>
      </c>
      <c r="T167" s="40">
        <f t="shared" si="1"/>
        <v>0.17827802451251359</v>
      </c>
      <c r="U167" s="51">
        <v>3741</v>
      </c>
      <c r="V167" s="11">
        <v>11670</v>
      </c>
      <c r="W167" s="11">
        <v>64</v>
      </c>
      <c r="X167" s="40">
        <f t="shared" si="2"/>
        <v>5.4841473864610107E-3</v>
      </c>
    </row>
    <row r="168" spans="2:24" ht="13" x14ac:dyDescent="0.15">
      <c r="B168" s="10" t="s">
        <v>56</v>
      </c>
      <c r="C168" s="10">
        <v>5</v>
      </c>
      <c r="D168" s="11">
        <v>550191</v>
      </c>
      <c r="E168" s="11">
        <v>12336</v>
      </c>
      <c r="F168" s="11">
        <v>6755.6194999999998</v>
      </c>
      <c r="G168" s="11">
        <v>0.57999999999999996</v>
      </c>
      <c r="H168" s="11">
        <v>0.22</v>
      </c>
      <c r="I168" s="11">
        <v>0.92</v>
      </c>
      <c r="J168" s="11">
        <v>333803</v>
      </c>
      <c r="K168" s="11">
        <v>184248</v>
      </c>
      <c r="L168" s="11">
        <v>11341</v>
      </c>
      <c r="M168" s="11">
        <v>97508</v>
      </c>
      <c r="N168" s="11">
        <v>1868</v>
      </c>
      <c r="O168" s="15">
        <f t="shared" si="0"/>
        <v>0.16471210651618023</v>
      </c>
      <c r="P168" s="51">
        <v>75</v>
      </c>
      <c r="Q168" s="11">
        <v>233</v>
      </c>
      <c r="R168" s="11">
        <v>9532</v>
      </c>
      <c r="S168" s="11">
        <v>9765</v>
      </c>
      <c r="T168" s="40">
        <f t="shared" si="1"/>
        <v>0.10014562907658858</v>
      </c>
      <c r="U168" s="51">
        <v>1927</v>
      </c>
      <c r="V168" s="11">
        <v>19083</v>
      </c>
      <c r="W168" s="11">
        <v>27</v>
      </c>
      <c r="X168" s="40">
        <f t="shared" si="2"/>
        <v>1.414871875491275E-3</v>
      </c>
    </row>
    <row r="169" spans="2:24" ht="13" x14ac:dyDescent="0.15">
      <c r="B169" s="10" t="s">
        <v>56</v>
      </c>
      <c r="C169" s="10">
        <v>6</v>
      </c>
      <c r="D169" s="11">
        <v>546592</v>
      </c>
      <c r="E169" s="11">
        <v>87662</v>
      </c>
      <c r="F169" s="11">
        <v>43447.956899999997</v>
      </c>
      <c r="G169" s="11">
        <v>0.67</v>
      </c>
      <c r="H169" s="11">
        <v>0.26</v>
      </c>
      <c r="I169" s="11">
        <v>0.93</v>
      </c>
      <c r="J169" s="11">
        <v>383980</v>
      </c>
      <c r="K169" s="11">
        <v>250648</v>
      </c>
      <c r="L169" s="11">
        <v>51947</v>
      </c>
      <c r="M169" s="11">
        <v>76534</v>
      </c>
      <c r="N169" s="11">
        <v>25599</v>
      </c>
      <c r="O169" s="15">
        <f t="shared" si="0"/>
        <v>0.49279072901226251</v>
      </c>
      <c r="P169" s="51">
        <v>226</v>
      </c>
      <c r="Q169" s="11">
        <v>961</v>
      </c>
      <c r="R169" s="11">
        <v>16525</v>
      </c>
      <c r="S169" s="11">
        <v>17486</v>
      </c>
      <c r="T169" s="40">
        <f t="shared" si="1"/>
        <v>0.22847361956777379</v>
      </c>
      <c r="U169" s="51">
        <v>2938</v>
      </c>
      <c r="V169" s="11">
        <v>5628</v>
      </c>
      <c r="W169" s="11">
        <v>62</v>
      </c>
      <c r="X169" s="40">
        <f t="shared" si="2"/>
        <v>1.101634683724236E-2</v>
      </c>
    </row>
    <row r="170" spans="2:24" ht="13" x14ac:dyDescent="0.15">
      <c r="B170" s="10" t="s">
        <v>56</v>
      </c>
      <c r="C170" s="10">
        <v>7</v>
      </c>
      <c r="D170" s="11">
        <v>540197</v>
      </c>
      <c r="E170" s="11">
        <v>47604</v>
      </c>
      <c r="F170" s="11">
        <v>23267.1486</v>
      </c>
      <c r="G170" s="11">
        <v>0.61</v>
      </c>
      <c r="H170" s="11">
        <v>0.21</v>
      </c>
      <c r="I170" s="11">
        <v>0.94</v>
      </c>
      <c r="J170" s="11">
        <v>366034</v>
      </c>
      <c r="K170" s="11">
        <v>215998</v>
      </c>
      <c r="L170" s="11">
        <v>28559</v>
      </c>
      <c r="M170" s="11">
        <v>91706</v>
      </c>
      <c r="N170" s="11">
        <v>10974</v>
      </c>
      <c r="O170" s="15">
        <f t="shared" si="0"/>
        <v>0.38425715186105958</v>
      </c>
      <c r="P170" s="51">
        <v>132</v>
      </c>
      <c r="Q170" s="11">
        <v>540</v>
      </c>
      <c r="R170" s="11">
        <v>11193</v>
      </c>
      <c r="S170" s="11">
        <v>11733</v>
      </c>
      <c r="T170" s="40">
        <f t="shared" si="1"/>
        <v>0.12794146511678625</v>
      </c>
      <c r="U170" s="51">
        <v>2235</v>
      </c>
      <c r="V170" s="11">
        <v>11143</v>
      </c>
      <c r="W170" s="11">
        <v>39</v>
      </c>
      <c r="X170" s="40">
        <f t="shared" si="2"/>
        <v>3.4999551287804003E-3</v>
      </c>
    </row>
    <row r="171" spans="2:24" ht="13" x14ac:dyDescent="0.15">
      <c r="B171" s="10" t="s">
        <v>56</v>
      </c>
      <c r="C171" s="10">
        <v>8</v>
      </c>
      <c r="D171" s="11">
        <v>574484</v>
      </c>
      <c r="E171" s="11">
        <v>87710</v>
      </c>
      <c r="F171" s="11">
        <v>63832.486799999999</v>
      </c>
      <c r="G171" s="11">
        <v>0.64</v>
      </c>
      <c r="H171" s="11">
        <v>0.22</v>
      </c>
      <c r="I171" s="11">
        <v>0.94</v>
      </c>
      <c r="J171" s="11">
        <v>355945</v>
      </c>
      <c r="K171" s="11">
        <v>218487</v>
      </c>
      <c r="L171" s="11">
        <v>31924</v>
      </c>
      <c r="M171" s="11">
        <v>100905</v>
      </c>
      <c r="N171" s="11">
        <v>18011</v>
      </c>
      <c r="O171" s="15">
        <f t="shared" si="0"/>
        <v>0.56418368625485527</v>
      </c>
      <c r="P171" s="51">
        <v>285</v>
      </c>
      <c r="Q171" s="11">
        <v>712</v>
      </c>
      <c r="R171" s="11">
        <v>14143</v>
      </c>
      <c r="S171" s="11">
        <v>14855</v>
      </c>
      <c r="T171" s="40">
        <f t="shared" si="1"/>
        <v>0.14721767999603588</v>
      </c>
      <c r="U171" s="51">
        <v>2162</v>
      </c>
      <c r="V171" s="11">
        <v>12943</v>
      </c>
      <c r="W171" s="11">
        <v>49</v>
      </c>
      <c r="X171" s="40">
        <f t="shared" si="2"/>
        <v>3.7858301784748512E-3</v>
      </c>
    </row>
    <row r="172" spans="2:24" ht="13" x14ac:dyDescent="0.15">
      <c r="B172" s="10" t="s">
        <v>56</v>
      </c>
      <c r="C172" s="10">
        <v>9</v>
      </c>
      <c r="D172" s="11">
        <v>567244</v>
      </c>
      <c r="E172" s="11">
        <v>4585</v>
      </c>
      <c r="F172" s="11">
        <v>2588.5794999999998</v>
      </c>
      <c r="G172" s="11">
        <v>0.56000000000000005</v>
      </c>
      <c r="H172" s="11">
        <v>0.21</v>
      </c>
      <c r="I172" s="11">
        <v>0.92</v>
      </c>
      <c r="J172" s="11">
        <v>378472</v>
      </c>
      <c r="K172" s="11">
        <v>204297</v>
      </c>
      <c r="L172" s="11">
        <v>5256</v>
      </c>
      <c r="M172" s="11">
        <v>112676</v>
      </c>
      <c r="N172" s="11">
        <v>483</v>
      </c>
      <c r="O172" s="15">
        <f t="shared" si="0"/>
        <v>9.1894977168949774E-2</v>
      </c>
      <c r="P172" s="51">
        <v>33</v>
      </c>
      <c r="Q172" s="11">
        <v>252</v>
      </c>
      <c r="R172" s="11">
        <v>12290</v>
      </c>
      <c r="S172" s="11">
        <v>12542</v>
      </c>
      <c r="T172" s="40">
        <f t="shared" si="1"/>
        <v>0.11131030565515283</v>
      </c>
      <c r="U172" s="51">
        <v>2832</v>
      </c>
      <c r="V172" s="11">
        <v>44557</v>
      </c>
      <c r="W172" s="11">
        <v>54</v>
      </c>
      <c r="X172" s="40">
        <f t="shared" si="2"/>
        <v>1.2119307852862626E-3</v>
      </c>
    </row>
    <row r="173" spans="2:24" ht="13" x14ac:dyDescent="0.15">
      <c r="B173" s="10" t="s">
        <v>56</v>
      </c>
      <c r="C173" s="10">
        <v>10</v>
      </c>
      <c r="D173" s="11">
        <v>543909</v>
      </c>
      <c r="E173" s="11">
        <v>46046</v>
      </c>
      <c r="F173" s="11">
        <v>32373.570199999998</v>
      </c>
      <c r="G173" s="11">
        <v>0.63</v>
      </c>
      <c r="H173" s="11">
        <v>0.2</v>
      </c>
      <c r="I173" s="11">
        <v>0.93</v>
      </c>
      <c r="J173" s="11">
        <v>356470</v>
      </c>
      <c r="K173" s="11">
        <v>218328</v>
      </c>
      <c r="L173" s="11">
        <v>16407</v>
      </c>
      <c r="M173" s="11">
        <v>102040</v>
      </c>
      <c r="N173" s="11">
        <v>6864</v>
      </c>
      <c r="O173" s="15">
        <f t="shared" si="0"/>
        <v>0.41835801791918081</v>
      </c>
      <c r="P173" s="51">
        <v>241</v>
      </c>
      <c r="Q173" s="11">
        <v>1847</v>
      </c>
      <c r="R173" s="11">
        <v>21949</v>
      </c>
      <c r="S173" s="11">
        <v>23796</v>
      </c>
      <c r="T173" s="40">
        <f t="shared" si="1"/>
        <v>0.23320266562132497</v>
      </c>
      <c r="U173" s="51">
        <v>2744</v>
      </c>
      <c r="V173" s="11">
        <v>13179</v>
      </c>
      <c r="W173" s="11">
        <v>178</v>
      </c>
      <c r="X173" s="40">
        <f t="shared" si="2"/>
        <v>1.3506335837316944E-2</v>
      </c>
    </row>
    <row r="174" spans="2:24" ht="13" x14ac:dyDescent="0.15">
      <c r="B174" s="10" t="s">
        <v>56</v>
      </c>
      <c r="C174" s="10">
        <v>11</v>
      </c>
      <c r="D174" s="11">
        <v>552434</v>
      </c>
      <c r="E174" s="11">
        <v>74805</v>
      </c>
      <c r="F174" s="11">
        <v>49650.177300000003</v>
      </c>
      <c r="G174" s="11">
        <v>0.66</v>
      </c>
      <c r="H174" s="11">
        <v>0.21</v>
      </c>
      <c r="I174" s="11">
        <v>0.94</v>
      </c>
      <c r="J174" s="11">
        <v>388246</v>
      </c>
      <c r="K174" s="11">
        <v>249591</v>
      </c>
      <c r="L174" s="11">
        <v>36104</v>
      </c>
      <c r="M174" s="11">
        <v>127828</v>
      </c>
      <c r="N174" s="11">
        <v>17080</v>
      </c>
      <c r="O174" s="15">
        <f t="shared" si="0"/>
        <v>0.47307777531575451</v>
      </c>
      <c r="P174" s="51">
        <v>266</v>
      </c>
      <c r="Q174" s="11">
        <v>1209</v>
      </c>
      <c r="R174" s="11">
        <v>30328</v>
      </c>
      <c r="S174" s="11">
        <v>31537</v>
      </c>
      <c r="T174" s="40">
        <f t="shared" si="1"/>
        <v>0.24671433488750508</v>
      </c>
      <c r="U174" s="51">
        <v>3744</v>
      </c>
      <c r="V174" s="11">
        <v>14356</v>
      </c>
      <c r="W174" s="11">
        <v>57</v>
      </c>
      <c r="X174" s="40">
        <f t="shared" si="2"/>
        <v>3.9704653106714966E-3</v>
      </c>
    </row>
    <row r="175" spans="2:24" ht="13" x14ac:dyDescent="0.15">
      <c r="B175" s="10" t="s">
        <v>56</v>
      </c>
      <c r="C175" s="10">
        <v>12</v>
      </c>
      <c r="D175" s="11">
        <v>543668</v>
      </c>
      <c r="E175" s="11">
        <v>236520</v>
      </c>
      <c r="F175" s="11">
        <v>184095.14</v>
      </c>
      <c r="G175" s="11">
        <v>0.74</v>
      </c>
      <c r="H175" s="11">
        <v>0.26</v>
      </c>
      <c r="I175" s="11">
        <v>0.94</v>
      </c>
      <c r="J175" s="11">
        <v>336175</v>
      </c>
      <c r="K175" s="11">
        <v>242348</v>
      </c>
      <c r="L175" s="11">
        <v>79556</v>
      </c>
      <c r="M175" s="11">
        <v>40965</v>
      </c>
      <c r="N175" s="11">
        <v>57431</v>
      </c>
      <c r="O175" s="15">
        <f t="shared" si="0"/>
        <v>0.72189401176529744</v>
      </c>
      <c r="P175" s="51">
        <v>594</v>
      </c>
      <c r="Q175" s="11">
        <v>787</v>
      </c>
      <c r="R175" s="11">
        <v>8039</v>
      </c>
      <c r="S175" s="11">
        <v>8826</v>
      </c>
      <c r="T175" s="40">
        <f t="shared" si="1"/>
        <v>0.21545221530574882</v>
      </c>
      <c r="U175" s="51">
        <v>677</v>
      </c>
      <c r="V175" s="11">
        <v>2468</v>
      </c>
      <c r="W175" s="11">
        <v>42</v>
      </c>
      <c r="X175" s="40">
        <f t="shared" si="2"/>
        <v>1.7017828200972446E-2</v>
      </c>
    </row>
    <row r="176" spans="2:24" ht="13" x14ac:dyDescent="0.15">
      <c r="B176" s="10" t="s">
        <v>56</v>
      </c>
      <c r="C176" s="10">
        <v>13</v>
      </c>
      <c r="D176" s="11">
        <v>529681</v>
      </c>
      <c r="E176" s="11">
        <v>284153</v>
      </c>
      <c r="F176" s="11">
        <v>219142.7597</v>
      </c>
      <c r="G176" s="11">
        <v>0.77</v>
      </c>
      <c r="H176" s="11">
        <v>0.28999999999999998</v>
      </c>
      <c r="I176" s="11">
        <v>0.94</v>
      </c>
      <c r="J176" s="11">
        <v>299285</v>
      </c>
      <c r="K176" s="11">
        <v>224112</v>
      </c>
      <c r="L176" s="11">
        <v>79756</v>
      </c>
      <c r="M176" s="11">
        <v>36107</v>
      </c>
      <c r="N176" s="11">
        <v>67349</v>
      </c>
      <c r="O176" s="15">
        <f t="shared" si="0"/>
        <v>0.84443803600983003</v>
      </c>
      <c r="P176" s="51">
        <v>781</v>
      </c>
      <c r="Q176" s="11">
        <v>1343</v>
      </c>
      <c r="R176" s="11">
        <v>9482</v>
      </c>
      <c r="S176" s="11">
        <v>10825</v>
      </c>
      <c r="T176" s="40">
        <f t="shared" si="1"/>
        <v>0.29980336222893067</v>
      </c>
      <c r="U176" s="51">
        <v>1082</v>
      </c>
      <c r="V176" s="11">
        <v>2432</v>
      </c>
      <c r="W176" s="11">
        <v>92</v>
      </c>
      <c r="X176" s="40">
        <f t="shared" si="2"/>
        <v>3.7828947368421052E-2</v>
      </c>
    </row>
    <row r="177" spans="2:24" ht="13" x14ac:dyDescent="0.15">
      <c r="B177" s="10" t="s">
        <v>57</v>
      </c>
      <c r="C177" s="10">
        <v>1</v>
      </c>
      <c r="D177" s="11">
        <v>406556</v>
      </c>
      <c r="E177" s="11">
        <v>13473</v>
      </c>
      <c r="F177" s="11">
        <v>6592.0307000000003</v>
      </c>
      <c r="G177" s="11">
        <v>0.6</v>
      </c>
      <c r="H177" s="11">
        <v>0.25</v>
      </c>
      <c r="I177" s="11">
        <v>0.92</v>
      </c>
      <c r="J177" s="11">
        <v>300068</v>
      </c>
      <c r="K177" s="11">
        <v>174676</v>
      </c>
      <c r="L177" s="11">
        <v>13796</v>
      </c>
      <c r="M177" s="11">
        <v>122293</v>
      </c>
      <c r="N177" s="11">
        <v>3733</v>
      </c>
      <c r="O177" s="15">
        <f t="shared" si="0"/>
        <v>0.27058567700782837</v>
      </c>
      <c r="P177" s="51">
        <v>82</v>
      </c>
      <c r="Q177" s="11">
        <v>725</v>
      </c>
      <c r="R177" s="11">
        <v>19943</v>
      </c>
      <c r="S177" s="11">
        <v>20668</v>
      </c>
      <c r="T177" s="40">
        <f t="shared" si="1"/>
        <v>0.16900394953104431</v>
      </c>
      <c r="U177" s="51">
        <v>3609</v>
      </c>
      <c r="V177" s="11">
        <v>21118</v>
      </c>
      <c r="W177" s="11">
        <v>17</v>
      </c>
      <c r="X177" s="40">
        <f t="shared" si="2"/>
        <v>8.0500047352969034E-4</v>
      </c>
    </row>
    <row r="178" spans="2:24" ht="13" x14ac:dyDescent="0.15">
      <c r="B178" s="10" t="s">
        <v>57</v>
      </c>
      <c r="C178" s="10">
        <v>2</v>
      </c>
      <c r="D178" s="11">
        <v>434002</v>
      </c>
      <c r="E178" s="11">
        <v>33319</v>
      </c>
      <c r="F178" s="11">
        <v>17236.489799999999</v>
      </c>
      <c r="G178" s="11">
        <v>0.65</v>
      </c>
      <c r="H178" s="11">
        <v>0.26</v>
      </c>
      <c r="I178" s="11">
        <v>0.92</v>
      </c>
      <c r="J178" s="11">
        <v>332942</v>
      </c>
      <c r="K178" s="11">
        <v>214262</v>
      </c>
      <c r="L178" s="11">
        <v>15156</v>
      </c>
      <c r="M178" s="11">
        <v>136787</v>
      </c>
      <c r="N178" s="11">
        <v>7009</v>
      </c>
      <c r="O178" s="15">
        <f t="shared" si="0"/>
        <v>0.4624571126946424</v>
      </c>
      <c r="P178" s="51">
        <v>279</v>
      </c>
      <c r="Q178" s="11">
        <v>3477</v>
      </c>
      <c r="R178" s="11">
        <v>46137</v>
      </c>
      <c r="S178" s="11">
        <v>49614</v>
      </c>
      <c r="T178" s="40">
        <f t="shared" si="1"/>
        <v>0.36270990664317515</v>
      </c>
      <c r="U178" s="51">
        <v>9476</v>
      </c>
      <c r="V178" s="11">
        <v>19506</v>
      </c>
      <c r="W178" s="11">
        <v>162</v>
      </c>
      <c r="X178" s="40">
        <f t="shared" si="2"/>
        <v>8.3051368809597039E-3</v>
      </c>
    </row>
    <row r="179" spans="2:24" ht="13" x14ac:dyDescent="0.15">
      <c r="B179" s="10" t="s">
        <v>57</v>
      </c>
      <c r="C179" s="10">
        <v>3</v>
      </c>
      <c r="D179" s="11">
        <v>436769</v>
      </c>
      <c r="E179" s="11">
        <v>46326</v>
      </c>
      <c r="F179" s="11">
        <v>24740.685600000001</v>
      </c>
      <c r="G179" s="11">
        <v>0.66</v>
      </c>
      <c r="H179" s="11">
        <v>0.24</v>
      </c>
      <c r="I179" s="11">
        <v>0.93</v>
      </c>
      <c r="J179" s="11">
        <v>342888</v>
      </c>
      <c r="K179" s="11">
        <v>223800</v>
      </c>
      <c r="L179" s="11">
        <v>20975</v>
      </c>
      <c r="M179" s="11">
        <v>145382</v>
      </c>
      <c r="N179" s="11">
        <v>11383</v>
      </c>
      <c r="O179" s="15">
        <f t="shared" si="0"/>
        <v>0.54269368295589993</v>
      </c>
      <c r="P179" s="51">
        <v>318</v>
      </c>
      <c r="Q179" s="11">
        <v>3554</v>
      </c>
      <c r="R179" s="11">
        <v>47565</v>
      </c>
      <c r="S179" s="11">
        <v>51119</v>
      </c>
      <c r="T179" s="40">
        <f t="shared" si="1"/>
        <v>0.35161849472424372</v>
      </c>
      <c r="U179" s="51">
        <v>8381</v>
      </c>
      <c r="V179" s="11">
        <v>9780</v>
      </c>
      <c r="W179" s="11">
        <v>113</v>
      </c>
      <c r="X179" s="40">
        <f t="shared" si="2"/>
        <v>1.1554192229038855E-2</v>
      </c>
    </row>
    <row r="180" spans="2:24" ht="13" x14ac:dyDescent="0.15">
      <c r="B180" s="10" t="s">
        <v>57</v>
      </c>
      <c r="C180" s="10">
        <v>4</v>
      </c>
      <c r="D180" s="11">
        <v>409969</v>
      </c>
      <c r="E180" s="11">
        <v>95059</v>
      </c>
      <c r="F180" s="11">
        <v>46683.643499999998</v>
      </c>
      <c r="G180" s="11">
        <v>0.7</v>
      </c>
      <c r="H180" s="11">
        <v>0.27</v>
      </c>
      <c r="I180" s="11">
        <v>0.93</v>
      </c>
      <c r="J180" s="11">
        <v>314284</v>
      </c>
      <c r="K180" s="11">
        <v>217646</v>
      </c>
      <c r="L180" s="11">
        <v>48529</v>
      </c>
      <c r="M180" s="11">
        <v>86107</v>
      </c>
      <c r="N180" s="11">
        <v>29242</v>
      </c>
      <c r="O180" s="15">
        <f t="shared" si="0"/>
        <v>0.60256753693667708</v>
      </c>
      <c r="P180" s="51">
        <v>215</v>
      </c>
      <c r="Q180" s="11">
        <v>1870</v>
      </c>
      <c r="R180" s="11">
        <v>27049</v>
      </c>
      <c r="S180" s="11">
        <v>28919</v>
      </c>
      <c r="T180" s="40">
        <f t="shared" si="1"/>
        <v>0.33584958249619662</v>
      </c>
      <c r="U180" s="51">
        <v>3619</v>
      </c>
      <c r="V180" s="11">
        <v>4278</v>
      </c>
      <c r="W180" s="11">
        <v>48</v>
      </c>
      <c r="X180" s="40">
        <f t="shared" si="2"/>
        <v>1.1220196353436185E-2</v>
      </c>
    </row>
    <row r="181" spans="2:24" ht="13" x14ac:dyDescent="0.15">
      <c r="B181" s="10" t="s">
        <v>57</v>
      </c>
      <c r="C181" s="10">
        <v>5</v>
      </c>
      <c r="D181" s="11">
        <v>398587</v>
      </c>
      <c r="E181" s="11">
        <v>159723</v>
      </c>
      <c r="F181" s="11">
        <v>60785.702700000002</v>
      </c>
      <c r="G181" s="11">
        <v>0.76</v>
      </c>
      <c r="H181" s="11">
        <v>0.28999999999999998</v>
      </c>
      <c r="I181" s="11">
        <v>0.94</v>
      </c>
      <c r="J181" s="11">
        <v>305285</v>
      </c>
      <c r="K181" s="11">
        <v>228050</v>
      </c>
      <c r="L181" s="11">
        <v>62211</v>
      </c>
      <c r="M181" s="11">
        <v>33348</v>
      </c>
      <c r="N181" s="11">
        <v>41249</v>
      </c>
      <c r="O181" s="15">
        <f t="shared" si="0"/>
        <v>0.66304994293613673</v>
      </c>
      <c r="P181" s="51">
        <v>204</v>
      </c>
      <c r="Q181" s="11">
        <v>2035</v>
      </c>
      <c r="R181" s="11">
        <v>13825</v>
      </c>
      <c r="S181" s="11">
        <v>15860</v>
      </c>
      <c r="T181" s="40">
        <f t="shared" si="1"/>
        <v>0.4755907400743673</v>
      </c>
      <c r="U181" s="51">
        <v>982</v>
      </c>
      <c r="V181" s="11">
        <v>586</v>
      </c>
      <c r="W181" s="11">
        <v>30</v>
      </c>
      <c r="X181" s="40">
        <f t="shared" si="2"/>
        <v>5.1194539249146756E-2</v>
      </c>
    </row>
    <row r="182" spans="2:24" ht="13" x14ac:dyDescent="0.15">
      <c r="B182" s="10" t="s">
        <v>57</v>
      </c>
      <c r="C182" s="10">
        <v>6</v>
      </c>
      <c r="D182" s="11">
        <v>434889</v>
      </c>
      <c r="E182" s="11">
        <v>11134</v>
      </c>
      <c r="F182" s="11">
        <v>6857.4480999999996</v>
      </c>
      <c r="G182" s="11">
        <v>0.6</v>
      </c>
      <c r="H182" s="11">
        <v>0.22</v>
      </c>
      <c r="I182" s="11">
        <v>0.93</v>
      </c>
      <c r="J182" s="11">
        <v>326061</v>
      </c>
      <c r="K182" s="11">
        <v>191437</v>
      </c>
      <c r="L182" s="11">
        <v>6235</v>
      </c>
      <c r="M182" s="11">
        <v>120093</v>
      </c>
      <c r="N182" s="11">
        <v>2649</v>
      </c>
      <c r="O182" s="15">
        <f t="shared" si="0"/>
        <v>0.42485966319165996</v>
      </c>
      <c r="P182" s="51">
        <v>104</v>
      </c>
      <c r="Q182" s="11">
        <v>974</v>
      </c>
      <c r="R182" s="11">
        <v>27703</v>
      </c>
      <c r="S182" s="11">
        <v>28677</v>
      </c>
      <c r="T182" s="40">
        <f t="shared" si="1"/>
        <v>0.2387899377982064</v>
      </c>
      <c r="U182" s="51">
        <v>6394</v>
      </c>
      <c r="V182" s="11">
        <v>39618</v>
      </c>
      <c r="W182" s="11">
        <v>58</v>
      </c>
      <c r="X182" s="40">
        <f t="shared" si="2"/>
        <v>1.4639810187288605E-3</v>
      </c>
    </row>
    <row r="183" spans="2:24" ht="13" x14ac:dyDescent="0.15">
      <c r="B183" s="10" t="s">
        <v>57</v>
      </c>
      <c r="C183" s="10">
        <v>7</v>
      </c>
      <c r="D183" s="11">
        <v>416328</v>
      </c>
      <c r="E183" s="11">
        <v>2889</v>
      </c>
      <c r="F183" s="11">
        <v>1411.3866</v>
      </c>
      <c r="G183" s="11">
        <v>0.56999999999999995</v>
      </c>
      <c r="H183" s="11">
        <v>0.23</v>
      </c>
      <c r="I183" s="11">
        <v>0.91</v>
      </c>
      <c r="J183" s="11">
        <v>306188</v>
      </c>
      <c r="K183" s="11">
        <v>169032</v>
      </c>
      <c r="L183" s="11">
        <v>3882</v>
      </c>
      <c r="M183" s="11">
        <v>104662</v>
      </c>
      <c r="N183" s="11">
        <v>664</v>
      </c>
      <c r="O183" s="15">
        <f t="shared" si="0"/>
        <v>0.17104585265327152</v>
      </c>
      <c r="P183" s="51">
        <v>36</v>
      </c>
      <c r="Q183" s="11">
        <v>215</v>
      </c>
      <c r="R183" s="11">
        <v>13697</v>
      </c>
      <c r="S183" s="11">
        <v>13912</v>
      </c>
      <c r="T183" s="40">
        <f t="shared" si="1"/>
        <v>0.13292312396094094</v>
      </c>
      <c r="U183" s="51">
        <v>2854</v>
      </c>
      <c r="V183" s="11">
        <v>44392</v>
      </c>
      <c r="W183" s="11">
        <v>15</v>
      </c>
      <c r="X183" s="40">
        <f t="shared" si="2"/>
        <v>3.3789872049017842E-4</v>
      </c>
    </row>
    <row r="184" spans="2:24" ht="13" x14ac:dyDescent="0.15">
      <c r="B184" s="10" t="s">
        <v>57</v>
      </c>
      <c r="C184" s="10">
        <v>8</v>
      </c>
      <c r="D184" s="11">
        <v>442842</v>
      </c>
      <c r="E184" s="11">
        <v>10609</v>
      </c>
      <c r="F184" s="11">
        <v>2861.5704999999998</v>
      </c>
      <c r="G184" s="11">
        <v>0.59</v>
      </c>
      <c r="H184" s="11">
        <v>0.23</v>
      </c>
      <c r="I184" s="11">
        <v>0.92</v>
      </c>
      <c r="J184" s="11">
        <v>326848</v>
      </c>
      <c r="K184" s="11">
        <v>189329</v>
      </c>
      <c r="L184" s="11">
        <v>11761</v>
      </c>
      <c r="M184" s="11">
        <v>125415</v>
      </c>
      <c r="N184" s="11">
        <v>2707</v>
      </c>
      <c r="O184" s="15">
        <f t="shared" si="0"/>
        <v>0.23016750276337047</v>
      </c>
      <c r="P184" s="51">
        <v>68</v>
      </c>
      <c r="Q184" s="11">
        <v>444</v>
      </c>
      <c r="R184" s="11">
        <v>18778</v>
      </c>
      <c r="S184" s="11">
        <v>19222</v>
      </c>
      <c r="T184" s="40">
        <f t="shared" si="1"/>
        <v>0.1532671530518678</v>
      </c>
      <c r="U184" s="51">
        <v>3516</v>
      </c>
      <c r="V184" s="11">
        <v>29910</v>
      </c>
      <c r="W184" s="11">
        <v>16</v>
      </c>
      <c r="X184" s="40">
        <f t="shared" si="2"/>
        <v>5.349381477766633E-4</v>
      </c>
    </row>
    <row r="185" spans="2:24" ht="13" x14ac:dyDescent="0.15">
      <c r="B185" s="10" t="s">
        <v>60</v>
      </c>
      <c r="C185" s="10">
        <v>1</v>
      </c>
      <c r="D185" s="11">
        <v>344653</v>
      </c>
      <c r="E185" s="11">
        <v>38464</v>
      </c>
      <c r="F185" s="11">
        <v>6369.5793000000003</v>
      </c>
      <c r="G185" s="11">
        <v>0.65</v>
      </c>
      <c r="H185" s="11">
        <v>0.25</v>
      </c>
      <c r="I185" s="11">
        <v>0.92</v>
      </c>
      <c r="J185" s="11">
        <v>246835</v>
      </c>
      <c r="K185" s="11">
        <v>156464</v>
      </c>
      <c r="L185" s="11">
        <v>16551</v>
      </c>
      <c r="M185" s="11">
        <v>91876</v>
      </c>
      <c r="N185" s="11">
        <v>8606</v>
      </c>
      <c r="O185" s="15">
        <f t="shared" si="0"/>
        <v>0.51996858195879403</v>
      </c>
      <c r="P185" s="51">
        <v>143</v>
      </c>
      <c r="Q185" s="11">
        <v>1859</v>
      </c>
      <c r="R185" s="11">
        <v>23385</v>
      </c>
      <c r="S185" s="11">
        <v>25244</v>
      </c>
      <c r="T185" s="40">
        <f t="shared" si="1"/>
        <v>0.27476163524750752</v>
      </c>
      <c r="U185" s="51">
        <v>5857</v>
      </c>
      <c r="V185" s="11">
        <v>9744</v>
      </c>
      <c r="W185" s="11">
        <v>40</v>
      </c>
      <c r="X185" s="40">
        <f t="shared" si="2"/>
        <v>4.1050903119868639E-3</v>
      </c>
    </row>
    <row r="186" spans="2:24" ht="13" x14ac:dyDescent="0.15">
      <c r="B186" s="10" t="s">
        <v>60</v>
      </c>
      <c r="C186" s="10">
        <v>2</v>
      </c>
      <c r="D186" s="11">
        <v>306928</v>
      </c>
      <c r="E186" s="11">
        <v>14212</v>
      </c>
      <c r="F186" s="11">
        <v>4719.7011000000002</v>
      </c>
      <c r="G186" s="11">
        <v>0.62</v>
      </c>
      <c r="H186" s="11">
        <v>0.25</v>
      </c>
      <c r="I186" s="11">
        <v>0.93</v>
      </c>
      <c r="J186" s="11">
        <v>227604</v>
      </c>
      <c r="K186" s="11">
        <v>138564</v>
      </c>
      <c r="L186" s="11">
        <v>8420</v>
      </c>
      <c r="M186" s="11">
        <v>94132</v>
      </c>
      <c r="N186" s="11">
        <v>3097</v>
      </c>
      <c r="O186" s="15">
        <f t="shared" si="0"/>
        <v>0.36781472684085509</v>
      </c>
      <c r="P186" s="51">
        <v>205</v>
      </c>
      <c r="Q186" s="11">
        <v>814</v>
      </c>
      <c r="R186" s="11">
        <v>21772</v>
      </c>
      <c r="S186" s="11">
        <v>22586</v>
      </c>
      <c r="T186" s="40">
        <f t="shared" si="1"/>
        <v>0.23993965920197169</v>
      </c>
      <c r="U186" s="51">
        <v>4719</v>
      </c>
      <c r="V186" s="11">
        <v>12421</v>
      </c>
      <c r="W186" s="11">
        <v>44</v>
      </c>
      <c r="X186" s="40">
        <f t="shared" si="2"/>
        <v>3.5423878914741165E-3</v>
      </c>
    </row>
    <row r="187" spans="2:24" ht="13" x14ac:dyDescent="0.15">
      <c r="B187" s="10" t="s">
        <v>61</v>
      </c>
      <c r="C187" s="10">
        <v>1</v>
      </c>
      <c r="D187" s="11">
        <v>469281</v>
      </c>
      <c r="E187" s="11">
        <v>134123</v>
      </c>
      <c r="F187" s="11">
        <v>107978.9731</v>
      </c>
      <c r="G187" s="11">
        <v>0.69</v>
      </c>
      <c r="H187" s="11">
        <v>0.24</v>
      </c>
      <c r="I187" s="11">
        <v>0.94</v>
      </c>
      <c r="J187" s="11">
        <v>292164</v>
      </c>
      <c r="K187" s="11">
        <v>194072</v>
      </c>
      <c r="L187" s="11">
        <v>66347</v>
      </c>
      <c r="M187" s="11">
        <v>29862</v>
      </c>
      <c r="N187" s="11">
        <v>39751</v>
      </c>
      <c r="O187" s="15">
        <f t="shared" si="0"/>
        <v>0.59913786606779507</v>
      </c>
      <c r="P187" s="51">
        <v>2324</v>
      </c>
      <c r="Q187" s="11">
        <v>981</v>
      </c>
      <c r="R187" s="11">
        <v>6086</v>
      </c>
      <c r="S187" s="11">
        <v>7067</v>
      </c>
      <c r="T187" s="40">
        <f t="shared" si="1"/>
        <v>0.23665528095907842</v>
      </c>
      <c r="U187" s="51">
        <v>860</v>
      </c>
      <c r="V187" s="11">
        <v>34105</v>
      </c>
      <c r="W187" s="11">
        <v>2417</v>
      </c>
      <c r="X187" s="40">
        <f t="shared" si="2"/>
        <v>7.0869373992083276E-2</v>
      </c>
    </row>
    <row r="188" spans="2:24" ht="13" x14ac:dyDescent="0.15">
      <c r="B188" s="10" t="s">
        <v>61</v>
      </c>
      <c r="C188" s="10">
        <v>2</v>
      </c>
      <c r="D188" s="11">
        <v>450624</v>
      </c>
      <c r="E188" s="11">
        <v>114602</v>
      </c>
      <c r="F188" s="11">
        <v>68114.877200000003</v>
      </c>
      <c r="G188" s="11">
        <v>0.7</v>
      </c>
      <c r="H188" s="11">
        <v>0.27</v>
      </c>
      <c r="I188" s="11">
        <v>0.94</v>
      </c>
      <c r="J188" s="11">
        <v>314760</v>
      </c>
      <c r="K188" s="11">
        <v>213381</v>
      </c>
      <c r="L188" s="11">
        <v>45654</v>
      </c>
      <c r="M188" s="11">
        <v>37372</v>
      </c>
      <c r="N188" s="11">
        <v>25513</v>
      </c>
      <c r="O188" s="15">
        <f t="shared" si="0"/>
        <v>0.55883383712270562</v>
      </c>
      <c r="P188" s="51">
        <v>808</v>
      </c>
      <c r="Q188" s="11">
        <v>4437</v>
      </c>
      <c r="R188" s="11">
        <v>15957</v>
      </c>
      <c r="S188" s="11">
        <v>20394</v>
      </c>
      <c r="T188" s="40">
        <f t="shared" si="1"/>
        <v>0.54570266509686394</v>
      </c>
      <c r="U188" s="51">
        <v>2635</v>
      </c>
      <c r="V188" s="11">
        <v>30345</v>
      </c>
      <c r="W188" s="11">
        <v>5201</v>
      </c>
      <c r="X188" s="40">
        <f t="shared" si="2"/>
        <v>0.17139561707035755</v>
      </c>
    </row>
    <row r="189" spans="2:24" ht="13" x14ac:dyDescent="0.15">
      <c r="B189" s="10" t="s">
        <v>61</v>
      </c>
      <c r="C189" s="10">
        <v>3</v>
      </c>
      <c r="D189" s="11">
        <v>435368</v>
      </c>
      <c r="E189" s="11">
        <v>49470</v>
      </c>
      <c r="F189" s="11">
        <v>38440.601000000002</v>
      </c>
      <c r="G189" s="11">
        <v>0.63</v>
      </c>
      <c r="H189" s="11">
        <v>0.21</v>
      </c>
      <c r="I189" s="11">
        <v>0.94</v>
      </c>
      <c r="J189" s="11">
        <v>271631</v>
      </c>
      <c r="K189" s="11">
        <v>160936</v>
      </c>
      <c r="L189" s="11">
        <v>39351</v>
      </c>
      <c r="M189" s="11">
        <v>20736</v>
      </c>
      <c r="N189" s="11">
        <v>14396</v>
      </c>
      <c r="O189" s="15">
        <f t="shared" si="0"/>
        <v>0.36583568397245303</v>
      </c>
      <c r="P189" s="51">
        <v>1441</v>
      </c>
      <c r="Q189" s="11">
        <v>378</v>
      </c>
      <c r="R189" s="11">
        <v>3451</v>
      </c>
      <c r="S189" s="11">
        <v>3829</v>
      </c>
      <c r="T189" s="40">
        <f t="shared" si="1"/>
        <v>0.18465470679012347</v>
      </c>
      <c r="U189" s="51">
        <v>691</v>
      </c>
      <c r="V189" s="11">
        <v>58097</v>
      </c>
      <c r="W189" s="11">
        <v>1513</v>
      </c>
      <c r="X189" s="40">
        <f t="shared" si="2"/>
        <v>2.6042652804791986E-2</v>
      </c>
    </row>
    <row r="190" spans="2:24" ht="13" x14ac:dyDescent="0.15">
      <c r="B190" s="10" t="s">
        <v>61</v>
      </c>
      <c r="C190" s="10">
        <v>4</v>
      </c>
      <c r="D190" s="11">
        <v>458053</v>
      </c>
      <c r="E190" s="11">
        <v>157676</v>
      </c>
      <c r="F190" s="11">
        <v>98207.366300000096</v>
      </c>
      <c r="G190" s="11">
        <v>0.71</v>
      </c>
      <c r="H190" s="11">
        <v>0.25</v>
      </c>
      <c r="I190" s="11">
        <v>0.95</v>
      </c>
      <c r="J190" s="11">
        <v>307455</v>
      </c>
      <c r="K190" s="11">
        <v>212093</v>
      </c>
      <c r="L190" s="11">
        <v>60959</v>
      </c>
      <c r="M190" s="11">
        <v>26642</v>
      </c>
      <c r="N190" s="11">
        <v>40692</v>
      </c>
      <c r="O190" s="15">
        <f t="shared" si="0"/>
        <v>0.66753063534506796</v>
      </c>
      <c r="P190" s="51">
        <v>901</v>
      </c>
      <c r="Q190" s="11">
        <v>4177</v>
      </c>
      <c r="R190" s="11">
        <v>9349</v>
      </c>
      <c r="S190" s="11">
        <v>13526</v>
      </c>
      <c r="T190" s="40">
        <f t="shared" si="1"/>
        <v>0.50769461752120715</v>
      </c>
      <c r="U190" s="51">
        <v>1056</v>
      </c>
      <c r="V190" s="11">
        <v>28849</v>
      </c>
      <c r="W190" s="11">
        <v>3663</v>
      </c>
      <c r="X190" s="40">
        <f t="shared" si="2"/>
        <v>0.12697147214808138</v>
      </c>
    </row>
    <row r="191" spans="2:24" ht="13" x14ac:dyDescent="0.15">
      <c r="B191" s="10" t="s">
        <v>61</v>
      </c>
      <c r="C191" s="10">
        <v>5</v>
      </c>
      <c r="D191" s="11">
        <v>470852</v>
      </c>
      <c r="E191" s="11">
        <v>66459</v>
      </c>
      <c r="F191" s="11">
        <v>43827.5461</v>
      </c>
      <c r="G191" s="11">
        <v>0.61</v>
      </c>
      <c r="H191" s="11">
        <v>0.22</v>
      </c>
      <c r="I191" s="11">
        <v>0.94</v>
      </c>
      <c r="J191" s="11">
        <v>301907</v>
      </c>
      <c r="K191" s="11">
        <v>175469</v>
      </c>
      <c r="L191" s="11">
        <v>40817</v>
      </c>
      <c r="M191" s="11">
        <v>20989</v>
      </c>
      <c r="N191" s="11">
        <v>18497</v>
      </c>
      <c r="O191" s="15">
        <f t="shared" si="0"/>
        <v>0.45316902271112525</v>
      </c>
      <c r="P191" s="51">
        <v>380</v>
      </c>
      <c r="Q191" s="11">
        <v>817</v>
      </c>
      <c r="R191" s="11">
        <v>4726</v>
      </c>
      <c r="S191" s="11">
        <v>5543</v>
      </c>
      <c r="T191" s="40">
        <f t="shared" si="1"/>
        <v>0.26409071418362001</v>
      </c>
      <c r="U191" s="51">
        <v>707</v>
      </c>
      <c r="V191" s="11">
        <v>63317</v>
      </c>
      <c r="W191" s="11">
        <v>1761</v>
      </c>
      <c r="X191" s="40">
        <f t="shared" si="2"/>
        <v>2.7812435838716301E-2</v>
      </c>
    </row>
    <row r="192" spans="2:24" ht="13" x14ac:dyDescent="0.15">
      <c r="B192" s="10" t="s">
        <v>61</v>
      </c>
      <c r="C192" s="10">
        <v>6</v>
      </c>
      <c r="D192" s="11">
        <v>451847</v>
      </c>
      <c r="E192" s="11">
        <v>142164</v>
      </c>
      <c r="F192" s="11">
        <v>108555.21649999999</v>
      </c>
      <c r="G192" s="11">
        <v>0.69</v>
      </c>
      <c r="H192" s="11">
        <v>0.23</v>
      </c>
      <c r="I192" s="11">
        <v>0.94</v>
      </c>
      <c r="J192" s="11">
        <v>294813</v>
      </c>
      <c r="K192" s="11">
        <v>195441</v>
      </c>
      <c r="L192" s="11">
        <v>59496</v>
      </c>
      <c r="M192" s="11">
        <v>19204</v>
      </c>
      <c r="N192" s="11">
        <v>40311</v>
      </c>
      <c r="O192" s="15">
        <f t="shared" si="0"/>
        <v>0.67754134731746674</v>
      </c>
      <c r="P192" s="51">
        <v>1081</v>
      </c>
      <c r="Q192" s="11">
        <v>1631</v>
      </c>
      <c r="R192" s="11">
        <v>5886</v>
      </c>
      <c r="S192" s="11">
        <v>7517</v>
      </c>
      <c r="T192" s="40">
        <f t="shared" si="1"/>
        <v>0.39142886898562801</v>
      </c>
      <c r="U192" s="51">
        <v>866</v>
      </c>
      <c r="V192" s="11">
        <v>39249</v>
      </c>
      <c r="W192" s="11">
        <v>3505</v>
      </c>
      <c r="X192" s="40">
        <f t="shared" si="2"/>
        <v>8.9301638258299579E-2</v>
      </c>
    </row>
    <row r="193" spans="2:24" ht="13" x14ac:dyDescent="0.15">
      <c r="B193" s="10" t="s">
        <v>61</v>
      </c>
      <c r="C193" s="10">
        <v>7</v>
      </c>
      <c r="D193" s="11">
        <v>490525</v>
      </c>
      <c r="E193" s="11">
        <v>73272</v>
      </c>
      <c r="F193" s="11">
        <v>49535.4038</v>
      </c>
      <c r="G193" s="11">
        <v>0.64</v>
      </c>
      <c r="H193" s="11">
        <v>0.22</v>
      </c>
      <c r="I193" s="11">
        <v>0.94</v>
      </c>
      <c r="J193" s="11">
        <v>309727</v>
      </c>
      <c r="K193" s="11">
        <v>188712</v>
      </c>
      <c r="L193" s="11">
        <v>43954</v>
      </c>
      <c r="M193" s="11">
        <v>28465</v>
      </c>
      <c r="N193" s="11">
        <v>18018</v>
      </c>
      <c r="O193" s="15">
        <f t="shared" si="0"/>
        <v>0.40992856167811803</v>
      </c>
      <c r="P193" s="51">
        <v>1133</v>
      </c>
      <c r="Q193" s="11">
        <v>1141</v>
      </c>
      <c r="R193" s="11">
        <v>6000</v>
      </c>
      <c r="S193" s="11">
        <v>7141</v>
      </c>
      <c r="T193" s="40">
        <f t="shared" si="1"/>
        <v>0.25086948884595117</v>
      </c>
      <c r="U193" s="51">
        <v>965</v>
      </c>
      <c r="V193" s="11">
        <v>53014</v>
      </c>
      <c r="W193" s="11">
        <v>2463</v>
      </c>
      <c r="X193" s="40">
        <f t="shared" si="2"/>
        <v>4.6459425812049648E-2</v>
      </c>
    </row>
    <row r="194" spans="2:24" ht="13" x14ac:dyDescent="0.15">
      <c r="B194" s="10" t="s">
        <v>61</v>
      </c>
      <c r="C194" s="10">
        <v>8</v>
      </c>
      <c r="D194" s="11">
        <v>455197</v>
      </c>
      <c r="E194" s="11">
        <v>38492</v>
      </c>
      <c r="F194" s="11">
        <v>30461.3472</v>
      </c>
      <c r="G194" s="11">
        <v>0.6</v>
      </c>
      <c r="H194" s="11">
        <v>0.2</v>
      </c>
      <c r="I194" s="11">
        <v>0.93</v>
      </c>
      <c r="J194" s="11">
        <v>292588</v>
      </c>
      <c r="K194" s="11">
        <v>165801</v>
      </c>
      <c r="L194" s="11">
        <v>35270</v>
      </c>
      <c r="M194" s="11">
        <v>20601</v>
      </c>
      <c r="N194" s="11">
        <v>11174</v>
      </c>
      <c r="O194" s="15">
        <f t="shared" si="0"/>
        <v>0.3168131556563652</v>
      </c>
      <c r="P194" s="51">
        <v>766</v>
      </c>
      <c r="Q194" s="11">
        <v>362</v>
      </c>
      <c r="R194" s="11">
        <v>3799</v>
      </c>
      <c r="S194" s="11">
        <v>4161</v>
      </c>
      <c r="T194" s="40">
        <f t="shared" si="1"/>
        <v>0.20198048638415611</v>
      </c>
      <c r="U194" s="51">
        <v>886</v>
      </c>
      <c r="V194" s="11">
        <v>68488</v>
      </c>
      <c r="W194" s="11">
        <v>976</v>
      </c>
      <c r="X194" s="40">
        <f t="shared" si="2"/>
        <v>1.4250671650508119E-2</v>
      </c>
    </row>
    <row r="195" spans="2:24" ht="13" x14ac:dyDescent="0.15">
      <c r="B195" s="10" t="s">
        <v>61</v>
      </c>
      <c r="C195" s="10">
        <v>9</v>
      </c>
      <c r="D195" s="11">
        <v>420397</v>
      </c>
      <c r="E195" s="11">
        <v>81504</v>
      </c>
      <c r="F195" s="11">
        <v>62131.084000000003</v>
      </c>
      <c r="G195" s="11">
        <v>0.65</v>
      </c>
      <c r="H195" s="11">
        <v>0.22</v>
      </c>
      <c r="I195" s="11">
        <v>0.94</v>
      </c>
      <c r="J195" s="11">
        <v>261877</v>
      </c>
      <c r="K195" s="11">
        <v>162931</v>
      </c>
      <c r="L195" s="11">
        <v>47351</v>
      </c>
      <c r="M195" s="11">
        <v>18929</v>
      </c>
      <c r="N195" s="11">
        <v>23318</v>
      </c>
      <c r="O195" s="15">
        <f t="shared" si="0"/>
        <v>0.49245000105594389</v>
      </c>
      <c r="P195" s="51">
        <v>1592</v>
      </c>
      <c r="Q195" s="11">
        <v>747</v>
      </c>
      <c r="R195" s="11">
        <v>4528</v>
      </c>
      <c r="S195" s="11">
        <v>5275</v>
      </c>
      <c r="T195" s="40">
        <f t="shared" si="1"/>
        <v>0.27867293570711604</v>
      </c>
      <c r="U195" s="51">
        <v>895</v>
      </c>
      <c r="V195" s="11">
        <v>48133</v>
      </c>
      <c r="W195" s="11">
        <v>2385</v>
      </c>
      <c r="X195" s="40">
        <f t="shared" si="2"/>
        <v>4.9550204641306383E-2</v>
      </c>
    </row>
    <row r="196" spans="2:24" ht="13" x14ac:dyDescent="0.15">
      <c r="B196" s="10" t="s">
        <v>61</v>
      </c>
      <c r="C196" s="10">
        <v>10</v>
      </c>
      <c r="D196" s="11">
        <v>462632</v>
      </c>
      <c r="E196" s="11">
        <v>26940</v>
      </c>
      <c r="F196" s="11">
        <v>20408.0982</v>
      </c>
      <c r="G196" s="11">
        <v>0.59</v>
      </c>
      <c r="H196" s="11">
        <v>0.22</v>
      </c>
      <c r="I196" s="11">
        <v>0.93</v>
      </c>
      <c r="J196" s="11">
        <v>294977</v>
      </c>
      <c r="K196" s="11">
        <v>163585</v>
      </c>
      <c r="L196" s="11">
        <v>30058</v>
      </c>
      <c r="M196" s="11">
        <v>21547</v>
      </c>
      <c r="N196" s="11">
        <v>7230</v>
      </c>
      <c r="O196" s="15">
        <f t="shared" si="0"/>
        <v>0.24053496573291636</v>
      </c>
      <c r="P196" s="51">
        <v>646</v>
      </c>
      <c r="Q196" s="11">
        <v>281</v>
      </c>
      <c r="R196" s="11">
        <v>3058</v>
      </c>
      <c r="S196" s="11">
        <v>3339</v>
      </c>
      <c r="T196" s="40">
        <f t="shared" si="1"/>
        <v>0.15496356801410868</v>
      </c>
      <c r="U196" s="51">
        <v>566</v>
      </c>
      <c r="V196" s="11">
        <v>72631</v>
      </c>
      <c r="W196" s="11">
        <v>935</v>
      </c>
      <c r="X196" s="40">
        <f t="shared" si="2"/>
        <v>1.2873291018986384E-2</v>
      </c>
    </row>
    <row r="197" spans="2:24" ht="13" x14ac:dyDescent="0.15">
      <c r="B197" s="10" t="s">
        <v>61</v>
      </c>
      <c r="C197" s="10">
        <v>11</v>
      </c>
      <c r="D197" s="11">
        <v>496325</v>
      </c>
      <c r="E197" s="11">
        <v>37030</v>
      </c>
      <c r="F197" s="11">
        <v>13860.582399999999</v>
      </c>
      <c r="G197" s="11">
        <v>0.61</v>
      </c>
      <c r="H197" s="11">
        <v>0.23</v>
      </c>
      <c r="I197" s="11">
        <v>0.94</v>
      </c>
      <c r="J197" s="11">
        <v>331776</v>
      </c>
      <c r="K197" s="11">
        <v>193619</v>
      </c>
      <c r="L197" s="11">
        <v>34735</v>
      </c>
      <c r="M197" s="11">
        <v>32997</v>
      </c>
      <c r="N197" s="11">
        <v>8133</v>
      </c>
      <c r="O197" s="15">
        <f t="shared" si="0"/>
        <v>0.23414423492154887</v>
      </c>
      <c r="P197" s="51">
        <v>275</v>
      </c>
      <c r="Q197" s="11">
        <v>1183</v>
      </c>
      <c r="R197" s="11">
        <v>7426</v>
      </c>
      <c r="S197" s="11">
        <v>8609</v>
      </c>
      <c r="T197" s="40">
        <f t="shared" si="1"/>
        <v>0.26090250628845046</v>
      </c>
      <c r="U197" s="51">
        <v>1036</v>
      </c>
      <c r="V197" s="11">
        <v>55147</v>
      </c>
      <c r="W197" s="11">
        <v>1430</v>
      </c>
      <c r="X197" s="40">
        <f t="shared" si="2"/>
        <v>2.5930694326073946E-2</v>
      </c>
    </row>
    <row r="198" spans="2:24" ht="13" x14ac:dyDescent="0.15">
      <c r="B198" s="10" t="s">
        <v>61</v>
      </c>
      <c r="C198" s="10">
        <v>12</v>
      </c>
      <c r="D198" s="11">
        <v>430756</v>
      </c>
      <c r="E198" s="11">
        <v>180606</v>
      </c>
      <c r="F198" s="11">
        <v>137082.51269999999</v>
      </c>
      <c r="G198" s="11">
        <v>0.74</v>
      </c>
      <c r="H198" s="11">
        <v>0.24</v>
      </c>
      <c r="I198" s="11">
        <v>0.94</v>
      </c>
      <c r="J198" s="11">
        <v>271942</v>
      </c>
      <c r="K198" s="11">
        <v>193411</v>
      </c>
      <c r="L198" s="11">
        <v>65494</v>
      </c>
      <c r="M198" s="11">
        <v>20745</v>
      </c>
      <c r="N198" s="11">
        <v>47917</v>
      </c>
      <c r="O198" s="15">
        <f t="shared" si="0"/>
        <v>0.73162427092558102</v>
      </c>
      <c r="P198" s="51">
        <v>1404</v>
      </c>
      <c r="Q198" s="11">
        <v>2683</v>
      </c>
      <c r="R198" s="11">
        <v>7833</v>
      </c>
      <c r="S198" s="11">
        <v>10516</v>
      </c>
      <c r="T198" s="40">
        <f t="shared" si="1"/>
        <v>0.50691732947698243</v>
      </c>
      <c r="U198" s="51">
        <v>1512</v>
      </c>
      <c r="V198" s="11">
        <v>29896</v>
      </c>
      <c r="W198" s="11">
        <v>4517</v>
      </c>
      <c r="X198" s="40">
        <f t="shared" si="2"/>
        <v>0.1510904468825261</v>
      </c>
    </row>
    <row r="199" spans="2:24" ht="13" x14ac:dyDescent="0.15">
      <c r="B199" s="10" t="s">
        <v>61</v>
      </c>
      <c r="C199" s="10">
        <v>13</v>
      </c>
      <c r="D199" s="11">
        <v>455389</v>
      </c>
      <c r="E199" s="11">
        <v>88671</v>
      </c>
      <c r="F199" s="11">
        <v>64486.9876</v>
      </c>
      <c r="G199" s="11">
        <v>0.66</v>
      </c>
      <c r="H199" s="11">
        <v>0.24</v>
      </c>
      <c r="I199" s="11">
        <v>0.94</v>
      </c>
      <c r="J199" s="11">
        <v>299619</v>
      </c>
      <c r="K199" s="11">
        <v>190205</v>
      </c>
      <c r="L199" s="11">
        <v>48560</v>
      </c>
      <c r="M199" s="11">
        <v>26957</v>
      </c>
      <c r="N199" s="11">
        <v>22941</v>
      </c>
      <c r="O199" s="15">
        <f t="shared" si="0"/>
        <v>0.47242586490939042</v>
      </c>
      <c r="P199" s="51">
        <v>1279</v>
      </c>
      <c r="Q199" s="11">
        <v>1651</v>
      </c>
      <c r="R199" s="11">
        <v>8581</v>
      </c>
      <c r="S199" s="11">
        <v>10232</v>
      </c>
      <c r="T199" s="40">
        <f t="shared" si="1"/>
        <v>0.37956745928701263</v>
      </c>
      <c r="U199" s="51">
        <v>2102</v>
      </c>
      <c r="V199" s="11">
        <v>46417</v>
      </c>
      <c r="W199" s="11">
        <v>2407</v>
      </c>
      <c r="X199" s="40">
        <f t="shared" si="2"/>
        <v>5.1856001034103885E-2</v>
      </c>
    </row>
    <row r="200" spans="2:24" ht="13" x14ac:dyDescent="0.15">
      <c r="B200" s="10" t="s">
        <v>61</v>
      </c>
      <c r="C200" s="10">
        <v>14</v>
      </c>
      <c r="D200" s="11">
        <v>443861</v>
      </c>
      <c r="E200" s="11">
        <v>132188</v>
      </c>
      <c r="F200" s="11">
        <v>81145.002600000007</v>
      </c>
      <c r="G200" s="11">
        <v>0.71</v>
      </c>
      <c r="H200" s="11">
        <v>0.26</v>
      </c>
      <c r="I200" s="11">
        <v>0.95</v>
      </c>
      <c r="J200" s="11">
        <v>291145</v>
      </c>
      <c r="K200" s="11">
        <v>197546</v>
      </c>
      <c r="L200" s="11">
        <v>47596</v>
      </c>
      <c r="M200" s="11">
        <v>28794</v>
      </c>
      <c r="N200" s="11">
        <v>29561</v>
      </c>
      <c r="O200" s="15">
        <f t="shared" si="0"/>
        <v>0.62108160349609209</v>
      </c>
      <c r="P200" s="51">
        <v>931</v>
      </c>
      <c r="Q200" s="11">
        <v>4179</v>
      </c>
      <c r="R200" s="11">
        <v>11624</v>
      </c>
      <c r="S200" s="11">
        <v>15803</v>
      </c>
      <c r="T200" s="40">
        <f t="shared" si="1"/>
        <v>0.54882961728137802</v>
      </c>
      <c r="U200" s="51">
        <v>1731</v>
      </c>
      <c r="V200" s="11">
        <v>40120</v>
      </c>
      <c r="W200" s="11">
        <v>6339</v>
      </c>
      <c r="X200" s="40">
        <f t="shared" si="2"/>
        <v>0.15800099700897308</v>
      </c>
    </row>
    <row r="201" spans="2:24" ht="13" x14ac:dyDescent="0.15">
      <c r="B201" s="10" t="s">
        <v>62</v>
      </c>
      <c r="C201" s="10">
        <v>1</v>
      </c>
      <c r="D201" s="11">
        <v>402429</v>
      </c>
      <c r="E201" s="11">
        <v>2993</v>
      </c>
      <c r="F201" s="11">
        <v>1396.4095</v>
      </c>
      <c r="G201" s="11">
        <v>0.56000000000000005</v>
      </c>
      <c r="H201" s="11">
        <v>0.21</v>
      </c>
      <c r="I201" s="11">
        <v>0.89</v>
      </c>
      <c r="J201" s="11">
        <v>276410</v>
      </c>
      <c r="K201" s="11">
        <v>149789</v>
      </c>
      <c r="L201" s="11">
        <v>6191</v>
      </c>
      <c r="M201" s="11">
        <v>76099</v>
      </c>
      <c r="N201" s="11">
        <v>811</v>
      </c>
      <c r="O201" s="15">
        <f t="shared" si="0"/>
        <v>0.13099660797932483</v>
      </c>
      <c r="P201" s="51">
        <v>33</v>
      </c>
      <c r="Q201" s="11">
        <v>167</v>
      </c>
      <c r="R201" s="11">
        <v>11772</v>
      </c>
      <c r="S201" s="11">
        <v>11939</v>
      </c>
      <c r="T201" s="40">
        <f t="shared" si="1"/>
        <v>0.15688773834084549</v>
      </c>
      <c r="U201" s="51">
        <v>1895</v>
      </c>
      <c r="V201" s="11">
        <v>41206</v>
      </c>
      <c r="W201" s="11">
        <v>3</v>
      </c>
      <c r="X201" s="40">
        <f t="shared" si="2"/>
        <v>7.2804931320681452E-5</v>
      </c>
    </row>
    <row r="202" spans="2:24" ht="13" x14ac:dyDescent="0.15">
      <c r="B202" s="10" t="s">
        <v>63</v>
      </c>
      <c r="C202" s="10">
        <v>1</v>
      </c>
      <c r="D202" s="11">
        <v>361792</v>
      </c>
      <c r="E202" s="11">
        <v>15026</v>
      </c>
      <c r="F202" s="11">
        <v>7107.4511000000002</v>
      </c>
      <c r="G202" s="11">
        <v>0.6</v>
      </c>
      <c r="H202" s="11">
        <v>0.21</v>
      </c>
      <c r="I202" s="11">
        <v>0.92</v>
      </c>
      <c r="J202" s="11">
        <v>237778</v>
      </c>
      <c r="K202" s="11">
        <v>135517</v>
      </c>
      <c r="L202" s="11">
        <v>34429</v>
      </c>
      <c r="M202" s="11">
        <v>14745</v>
      </c>
      <c r="N202" s="11">
        <v>4318</v>
      </c>
      <c r="O202" s="15">
        <f t="shared" si="0"/>
        <v>0.12541752592291383</v>
      </c>
      <c r="P202" s="51">
        <v>77</v>
      </c>
      <c r="Q202" s="11">
        <v>141</v>
      </c>
      <c r="R202" s="11">
        <v>3417</v>
      </c>
      <c r="S202" s="11">
        <v>3558</v>
      </c>
      <c r="T202" s="40">
        <f t="shared" si="1"/>
        <v>0.24130213631739572</v>
      </c>
      <c r="U202" s="51">
        <v>569</v>
      </c>
      <c r="V202" s="11">
        <v>50562</v>
      </c>
      <c r="W202" s="11">
        <v>750</v>
      </c>
      <c r="X202" s="40">
        <f t="shared" si="2"/>
        <v>1.4833274000237333E-2</v>
      </c>
    </row>
    <row r="203" spans="2:24" ht="13" x14ac:dyDescent="0.15">
      <c r="B203" s="10" t="s">
        <v>63</v>
      </c>
      <c r="C203" s="10">
        <v>2</v>
      </c>
      <c r="D203" s="11">
        <v>355085</v>
      </c>
      <c r="E203" s="11">
        <v>48796</v>
      </c>
      <c r="F203" s="11">
        <v>30224.368600000002</v>
      </c>
      <c r="G203" s="11">
        <v>0.66</v>
      </c>
      <c r="H203" s="11">
        <v>0.23</v>
      </c>
      <c r="I203" s="11">
        <v>0.93</v>
      </c>
      <c r="J203" s="11">
        <v>238017</v>
      </c>
      <c r="K203" s="11">
        <v>150804</v>
      </c>
      <c r="L203" s="11">
        <v>41306</v>
      </c>
      <c r="M203" s="11">
        <v>16766</v>
      </c>
      <c r="N203" s="11">
        <v>14416</v>
      </c>
      <c r="O203" s="15">
        <f t="shared" si="0"/>
        <v>0.3490049871689343</v>
      </c>
      <c r="P203" s="51">
        <v>258</v>
      </c>
      <c r="Q203" s="11">
        <v>441</v>
      </c>
      <c r="R203" s="11">
        <v>5290</v>
      </c>
      <c r="S203" s="11">
        <v>5731</v>
      </c>
      <c r="T203" s="40">
        <f t="shared" si="1"/>
        <v>0.34182273649051653</v>
      </c>
      <c r="U203" s="51">
        <v>914</v>
      </c>
      <c r="V203" s="11">
        <v>37371</v>
      </c>
      <c r="W203" s="11">
        <v>1849</v>
      </c>
      <c r="X203" s="40">
        <f t="shared" si="2"/>
        <v>4.9476867089454389E-2</v>
      </c>
    </row>
    <row r="204" spans="2:24" ht="13" x14ac:dyDescent="0.15">
      <c r="B204" s="10" t="s">
        <v>63</v>
      </c>
      <c r="C204" s="10">
        <v>3</v>
      </c>
      <c r="D204" s="11">
        <v>389519</v>
      </c>
      <c r="E204" s="11">
        <v>2858</v>
      </c>
      <c r="F204" s="11">
        <v>2194.1241</v>
      </c>
      <c r="G204" s="11">
        <v>0.53</v>
      </c>
      <c r="H204" s="11">
        <v>0.2</v>
      </c>
      <c r="I204" s="11">
        <v>0.9</v>
      </c>
      <c r="J204" s="11">
        <v>240903</v>
      </c>
      <c r="K204" s="11">
        <v>120798</v>
      </c>
      <c r="L204" s="11">
        <v>22397</v>
      </c>
      <c r="M204" s="11">
        <v>5741</v>
      </c>
      <c r="N204" s="11">
        <v>806</v>
      </c>
      <c r="O204" s="15">
        <f t="shared" si="0"/>
        <v>3.5986962539625841E-2</v>
      </c>
      <c r="P204" s="51">
        <v>96</v>
      </c>
      <c r="Q204" s="11">
        <v>4</v>
      </c>
      <c r="R204" s="11">
        <v>484</v>
      </c>
      <c r="S204" s="11">
        <v>488</v>
      </c>
      <c r="T204" s="40">
        <f t="shared" si="1"/>
        <v>8.5002612785229054E-2</v>
      </c>
      <c r="U204" s="51">
        <v>109</v>
      </c>
      <c r="V204" s="11">
        <v>81462</v>
      </c>
      <c r="W204" s="11">
        <v>145</v>
      </c>
      <c r="X204" s="40">
        <f t="shared" si="2"/>
        <v>1.7799710294370381E-3</v>
      </c>
    </row>
    <row r="205" spans="2:24" ht="13" x14ac:dyDescent="0.15">
      <c r="B205" s="10" t="s">
        <v>65</v>
      </c>
      <c r="C205" s="10">
        <v>1</v>
      </c>
      <c r="D205" s="11">
        <v>519249</v>
      </c>
      <c r="E205" s="11">
        <v>149202</v>
      </c>
      <c r="F205" s="11">
        <v>97667.462700000004</v>
      </c>
      <c r="G205" s="11">
        <v>0.73</v>
      </c>
      <c r="H205" s="11">
        <v>0.3</v>
      </c>
      <c r="I205" s="11">
        <v>0.95</v>
      </c>
      <c r="J205" s="11">
        <v>350138</v>
      </c>
      <c r="K205" s="11">
        <v>249057</v>
      </c>
      <c r="L205" s="11">
        <v>47536</v>
      </c>
      <c r="M205" s="11">
        <v>48349</v>
      </c>
      <c r="N205" s="11">
        <v>26625</v>
      </c>
      <c r="O205" s="15">
        <f t="shared" si="0"/>
        <v>0.56010181756984179</v>
      </c>
      <c r="P205" s="51">
        <v>802</v>
      </c>
      <c r="Q205" s="11">
        <v>7248</v>
      </c>
      <c r="R205" s="11">
        <v>23124</v>
      </c>
      <c r="S205" s="11">
        <v>30372</v>
      </c>
      <c r="T205" s="40">
        <f t="shared" si="1"/>
        <v>0.62818258909181157</v>
      </c>
      <c r="U205" s="51">
        <v>3565</v>
      </c>
      <c r="V205" s="11">
        <v>23970</v>
      </c>
      <c r="W205" s="11">
        <v>4542</v>
      </c>
      <c r="X205" s="40">
        <f t="shared" si="2"/>
        <v>0.18948685857321651</v>
      </c>
    </row>
    <row r="206" spans="2:24" ht="13" x14ac:dyDescent="0.15">
      <c r="B206" s="10" t="s">
        <v>65</v>
      </c>
      <c r="C206" s="10">
        <v>2</v>
      </c>
      <c r="D206" s="11">
        <v>528564</v>
      </c>
      <c r="E206" s="11">
        <v>90807</v>
      </c>
      <c r="F206" s="11">
        <v>63578.164100000002</v>
      </c>
      <c r="G206" s="11">
        <v>0.68</v>
      </c>
      <c r="H206" s="11">
        <v>0.25</v>
      </c>
      <c r="I206" s="11">
        <v>0.94</v>
      </c>
      <c r="J206" s="11">
        <v>356104</v>
      </c>
      <c r="K206" s="11">
        <v>233730</v>
      </c>
      <c r="L206" s="11">
        <v>38732</v>
      </c>
      <c r="M206" s="11">
        <v>41507</v>
      </c>
      <c r="N206" s="11">
        <v>16733</v>
      </c>
      <c r="O206" s="15">
        <f t="shared" si="0"/>
        <v>0.43202003511308479</v>
      </c>
      <c r="P206" s="51">
        <v>911</v>
      </c>
      <c r="Q206" s="11">
        <v>3637</v>
      </c>
      <c r="R206" s="11">
        <v>16472</v>
      </c>
      <c r="S206" s="11">
        <v>20109</v>
      </c>
      <c r="T206" s="40">
        <f t="shared" si="1"/>
        <v>0.48447249861469149</v>
      </c>
      <c r="U206" s="51">
        <v>2881</v>
      </c>
      <c r="V206" s="11">
        <v>34965</v>
      </c>
      <c r="W206" s="11">
        <v>3235</v>
      </c>
      <c r="X206" s="40">
        <f t="shared" si="2"/>
        <v>9.2521092521092516E-2</v>
      </c>
    </row>
    <row r="207" spans="2:24" ht="13" x14ac:dyDescent="0.15">
      <c r="B207" s="10" t="s">
        <v>65</v>
      </c>
      <c r="C207" s="10">
        <v>3</v>
      </c>
      <c r="D207" s="11">
        <v>533292</v>
      </c>
      <c r="E207" s="11">
        <v>94866</v>
      </c>
      <c r="F207" s="11">
        <v>62260.040699999998</v>
      </c>
      <c r="G207" s="11">
        <v>0.7</v>
      </c>
      <c r="H207" s="11">
        <v>0.28999999999999998</v>
      </c>
      <c r="I207" s="11">
        <v>0.94</v>
      </c>
      <c r="J207" s="11">
        <v>383410</v>
      </c>
      <c r="K207" s="11">
        <v>262408</v>
      </c>
      <c r="L207" s="11">
        <v>37847</v>
      </c>
      <c r="M207" s="11">
        <v>47835</v>
      </c>
      <c r="N207" s="11">
        <v>16174</v>
      </c>
      <c r="O207" s="15">
        <f t="shared" si="0"/>
        <v>0.4273522339947684</v>
      </c>
      <c r="P207" s="51">
        <v>564</v>
      </c>
      <c r="Q207" s="11">
        <v>5158</v>
      </c>
      <c r="R207" s="11">
        <v>24345</v>
      </c>
      <c r="S207" s="11">
        <v>29503</v>
      </c>
      <c r="T207" s="40">
        <f t="shared" si="1"/>
        <v>0.61676596634263614</v>
      </c>
      <c r="U207" s="51">
        <v>4380</v>
      </c>
      <c r="V207" s="11">
        <v>31953</v>
      </c>
      <c r="W207" s="11">
        <v>3301</v>
      </c>
      <c r="X207" s="40">
        <f t="shared" si="2"/>
        <v>0.10330798360091384</v>
      </c>
    </row>
    <row r="208" spans="2:24" ht="13" x14ac:dyDescent="0.15">
      <c r="B208" s="10" t="s">
        <v>65</v>
      </c>
      <c r="C208" s="10">
        <v>4</v>
      </c>
      <c r="D208" s="11">
        <v>513992</v>
      </c>
      <c r="E208" s="11">
        <v>21524</v>
      </c>
      <c r="F208" s="11">
        <v>11607.590899999999</v>
      </c>
      <c r="G208" s="11">
        <v>0.64</v>
      </c>
      <c r="H208" s="11">
        <v>0.28999999999999998</v>
      </c>
      <c r="I208" s="11">
        <v>0.93</v>
      </c>
      <c r="J208" s="11">
        <v>368059</v>
      </c>
      <c r="K208" s="11">
        <v>230377</v>
      </c>
      <c r="L208" s="11">
        <v>20998</v>
      </c>
      <c r="M208" s="11">
        <v>41922</v>
      </c>
      <c r="N208" s="11">
        <v>2781</v>
      </c>
      <c r="O208" s="15">
        <f t="shared" si="0"/>
        <v>0.13244118487474998</v>
      </c>
      <c r="P208" s="51">
        <v>126</v>
      </c>
      <c r="Q208" s="11">
        <v>1339</v>
      </c>
      <c r="R208" s="11">
        <v>16815</v>
      </c>
      <c r="S208" s="11">
        <v>18154</v>
      </c>
      <c r="T208" s="40">
        <f t="shared" si="1"/>
        <v>0.43304231668336435</v>
      </c>
      <c r="U208" s="51">
        <v>2742</v>
      </c>
      <c r="V208" s="11">
        <v>43119</v>
      </c>
      <c r="W208" s="11">
        <v>1337</v>
      </c>
      <c r="X208" s="40">
        <f t="shared" si="2"/>
        <v>3.1007212597694751E-2</v>
      </c>
    </row>
    <row r="209" spans="2:24" ht="13" x14ac:dyDescent="0.15">
      <c r="B209" s="10" t="s">
        <v>65</v>
      </c>
      <c r="C209" s="10">
        <v>5</v>
      </c>
      <c r="D209" s="11">
        <v>524157</v>
      </c>
      <c r="E209" s="11">
        <v>87176</v>
      </c>
      <c r="F209" s="11">
        <v>60318.21</v>
      </c>
      <c r="G209" s="11">
        <v>0.69</v>
      </c>
      <c r="H209" s="11">
        <v>0.3</v>
      </c>
      <c r="I209" s="11">
        <v>0.93</v>
      </c>
      <c r="J209" s="11">
        <v>369849</v>
      </c>
      <c r="K209" s="11">
        <v>251575</v>
      </c>
      <c r="L209" s="11">
        <v>39926</v>
      </c>
      <c r="M209" s="11">
        <v>56368</v>
      </c>
      <c r="N209" s="11">
        <v>15699</v>
      </c>
      <c r="O209" s="15">
        <f t="shared" si="0"/>
        <v>0.3932024244852978</v>
      </c>
      <c r="P209" s="51">
        <v>309</v>
      </c>
      <c r="Q209" s="11">
        <v>6117</v>
      </c>
      <c r="R209" s="11">
        <v>27876</v>
      </c>
      <c r="S209" s="11">
        <v>33993</v>
      </c>
      <c r="T209" s="40">
        <f t="shared" si="1"/>
        <v>0.60305492478001699</v>
      </c>
      <c r="U209" s="51">
        <v>4068</v>
      </c>
      <c r="V209" s="11">
        <v>31758</v>
      </c>
      <c r="W209" s="11">
        <v>3831</v>
      </c>
      <c r="X209" s="40">
        <f t="shared" si="2"/>
        <v>0.12063102210466654</v>
      </c>
    </row>
    <row r="210" spans="2:24" ht="13" x14ac:dyDescent="0.15">
      <c r="B210" s="10" t="s">
        <v>65</v>
      </c>
      <c r="C210" s="10">
        <v>6</v>
      </c>
      <c r="D210" s="11">
        <v>454700</v>
      </c>
      <c r="E210" s="11">
        <v>139947</v>
      </c>
      <c r="F210" s="11">
        <v>98299.725699999995</v>
      </c>
      <c r="G210" s="11">
        <v>0.74</v>
      </c>
      <c r="H210" s="11">
        <v>0.33</v>
      </c>
      <c r="I210" s="11">
        <v>0.94</v>
      </c>
      <c r="J210" s="11">
        <v>298351</v>
      </c>
      <c r="K210" s="11">
        <v>214219</v>
      </c>
      <c r="L210" s="11">
        <v>37473</v>
      </c>
      <c r="M210" s="11">
        <v>49243</v>
      </c>
      <c r="N210" s="11">
        <v>22150</v>
      </c>
      <c r="O210" s="15">
        <f t="shared" si="0"/>
        <v>0.59109225308889068</v>
      </c>
      <c r="P210" s="51">
        <v>494</v>
      </c>
      <c r="Q210" s="11">
        <v>9567</v>
      </c>
      <c r="R210" s="11">
        <v>25017</v>
      </c>
      <c r="S210" s="11">
        <v>34584</v>
      </c>
      <c r="T210" s="40">
        <f t="shared" si="1"/>
        <v>0.70231301910931498</v>
      </c>
      <c r="U210" s="51">
        <v>2729</v>
      </c>
      <c r="V210" s="11">
        <v>22654</v>
      </c>
      <c r="W210" s="11">
        <v>4966</v>
      </c>
      <c r="X210" s="40">
        <f t="shared" si="2"/>
        <v>0.21921073541096495</v>
      </c>
    </row>
    <row r="211" spans="2:24" ht="13" x14ac:dyDescent="0.15">
      <c r="B211" s="10" t="s">
        <v>65</v>
      </c>
      <c r="C211" s="10">
        <v>7</v>
      </c>
      <c r="D211" s="11">
        <v>549471</v>
      </c>
      <c r="E211" s="11">
        <v>54761</v>
      </c>
      <c r="F211" s="11">
        <v>31967.473399999999</v>
      </c>
      <c r="G211" s="11">
        <v>0.67</v>
      </c>
      <c r="H211" s="11">
        <v>0.3</v>
      </c>
      <c r="I211" s="11">
        <v>0.94</v>
      </c>
      <c r="J211" s="11">
        <v>401789</v>
      </c>
      <c r="K211" s="11">
        <v>265479</v>
      </c>
      <c r="L211" s="11">
        <v>30633</v>
      </c>
      <c r="M211" s="11">
        <v>42307</v>
      </c>
      <c r="N211" s="11">
        <v>7695</v>
      </c>
      <c r="O211" s="15">
        <f t="shared" si="0"/>
        <v>0.25119968661247671</v>
      </c>
      <c r="P211" s="51">
        <v>358</v>
      </c>
      <c r="Q211" s="11">
        <v>4286</v>
      </c>
      <c r="R211" s="11">
        <v>20841</v>
      </c>
      <c r="S211" s="11">
        <v>25127</v>
      </c>
      <c r="T211" s="40">
        <f t="shared" si="1"/>
        <v>0.59392062779209109</v>
      </c>
      <c r="U211" s="51">
        <v>4536</v>
      </c>
      <c r="V211" s="11">
        <v>40038</v>
      </c>
      <c r="W211" s="11">
        <v>2889</v>
      </c>
      <c r="X211" s="40">
        <f t="shared" si="2"/>
        <v>7.2156451371197361E-2</v>
      </c>
    </row>
    <row r="212" spans="2:24" ht="13" x14ac:dyDescent="0.15">
      <c r="B212" s="10" t="s">
        <v>65</v>
      </c>
      <c r="C212" s="10">
        <v>8</v>
      </c>
      <c r="D212" s="11">
        <v>352782</v>
      </c>
      <c r="E212" s="11">
        <v>204646</v>
      </c>
      <c r="F212" s="11">
        <v>133051.7525</v>
      </c>
      <c r="G212" s="11">
        <v>0.8</v>
      </c>
      <c r="H212" s="11">
        <v>0.43</v>
      </c>
      <c r="I212" s="11">
        <v>0.94</v>
      </c>
      <c r="J212" s="11">
        <v>200151</v>
      </c>
      <c r="K212" s="11">
        <v>158692</v>
      </c>
      <c r="L212" s="11">
        <v>58689</v>
      </c>
      <c r="M212" s="11">
        <v>25354</v>
      </c>
      <c r="N212" s="11">
        <v>43197</v>
      </c>
      <c r="O212" s="15">
        <f t="shared" si="0"/>
        <v>0.73603230588355573</v>
      </c>
      <c r="P212" s="51">
        <v>184</v>
      </c>
      <c r="Q212" s="11">
        <v>9926</v>
      </c>
      <c r="R212" s="11">
        <v>12829</v>
      </c>
      <c r="S212" s="11">
        <v>22755</v>
      </c>
      <c r="T212" s="40">
        <f t="shared" si="1"/>
        <v>0.89749152007572774</v>
      </c>
      <c r="U212" s="51">
        <v>187</v>
      </c>
      <c r="V212" s="11">
        <v>13994</v>
      </c>
      <c r="W212" s="11">
        <v>7726</v>
      </c>
      <c r="X212" s="40">
        <f t="shared" si="2"/>
        <v>0.55209375446619979</v>
      </c>
    </row>
    <row r="213" spans="2:24" ht="13" x14ac:dyDescent="0.15">
      <c r="B213" s="10" t="s">
        <v>65</v>
      </c>
      <c r="C213" s="10">
        <v>9</v>
      </c>
      <c r="D213" s="11">
        <v>428287</v>
      </c>
      <c r="E213" s="11">
        <v>155680</v>
      </c>
      <c r="F213" s="11">
        <v>113831.98480000001</v>
      </c>
      <c r="G213" s="11">
        <v>0.75</v>
      </c>
      <c r="H213" s="11">
        <v>0.33</v>
      </c>
      <c r="I213" s="11">
        <v>0.94</v>
      </c>
      <c r="J213" s="11">
        <v>260503</v>
      </c>
      <c r="K213" s="11">
        <v>190211</v>
      </c>
      <c r="L213" s="11">
        <v>55067</v>
      </c>
      <c r="M213" s="11">
        <v>37426</v>
      </c>
      <c r="N213" s="11">
        <v>34445</v>
      </c>
      <c r="O213" s="15">
        <f t="shared" si="0"/>
        <v>0.62551074146040275</v>
      </c>
      <c r="P213" s="51">
        <v>497</v>
      </c>
      <c r="Q213" s="11">
        <v>5576</v>
      </c>
      <c r="R213" s="11">
        <v>19077</v>
      </c>
      <c r="S213" s="11">
        <v>24653</v>
      </c>
      <c r="T213" s="40">
        <f t="shared" si="1"/>
        <v>0.65871319403623152</v>
      </c>
      <c r="U213" s="51">
        <v>1294</v>
      </c>
      <c r="V213" s="11">
        <v>22430</v>
      </c>
      <c r="W213" s="11">
        <v>5846</v>
      </c>
      <c r="X213" s="40">
        <f t="shared" si="2"/>
        <v>0.26063308069549712</v>
      </c>
    </row>
    <row r="214" spans="2:24" ht="13" x14ac:dyDescent="0.15">
      <c r="B214" s="10" t="s">
        <v>65</v>
      </c>
      <c r="C214" s="10">
        <v>10</v>
      </c>
      <c r="D214" s="11">
        <v>438141</v>
      </c>
      <c r="E214" s="11">
        <v>314063</v>
      </c>
      <c r="F214" s="11">
        <v>262525.18759999902</v>
      </c>
      <c r="G214" s="11">
        <v>0.83</v>
      </c>
      <c r="H214" s="11">
        <v>0.36</v>
      </c>
      <c r="I214" s="11">
        <v>0.95</v>
      </c>
      <c r="J214" s="11">
        <v>254335</v>
      </c>
      <c r="K214" s="11">
        <v>206614</v>
      </c>
      <c r="L214" s="11">
        <v>86889</v>
      </c>
      <c r="M214" s="11">
        <v>22802</v>
      </c>
      <c r="N214" s="11">
        <v>76658</v>
      </c>
      <c r="O214" s="15">
        <f t="shared" si="0"/>
        <v>0.88225206873136985</v>
      </c>
      <c r="P214" s="51">
        <v>222</v>
      </c>
      <c r="Q214" s="11">
        <v>8398</v>
      </c>
      <c r="R214" s="11">
        <v>10012</v>
      </c>
      <c r="S214" s="11">
        <v>18410</v>
      </c>
      <c r="T214" s="40">
        <f t="shared" si="1"/>
        <v>0.80738531707744932</v>
      </c>
      <c r="U214" s="51">
        <v>678</v>
      </c>
      <c r="V214" s="11">
        <v>9575</v>
      </c>
      <c r="W214" s="11">
        <v>4613</v>
      </c>
      <c r="X214" s="40">
        <f t="shared" si="2"/>
        <v>0.48177545691906004</v>
      </c>
    </row>
    <row r="215" spans="2:24" ht="13" x14ac:dyDescent="0.15">
      <c r="B215" s="10" t="s">
        <v>65</v>
      </c>
      <c r="C215" s="10">
        <v>11</v>
      </c>
      <c r="D215" s="11">
        <v>531537</v>
      </c>
      <c r="E215" s="11">
        <v>90588</v>
      </c>
      <c r="F215" s="11">
        <v>54119.344700000001</v>
      </c>
      <c r="G215" s="11">
        <v>0.7</v>
      </c>
      <c r="H215" s="11">
        <v>0.27</v>
      </c>
      <c r="I215" s="11">
        <v>0.94</v>
      </c>
      <c r="J215" s="11">
        <v>380531</v>
      </c>
      <c r="K215" s="11">
        <v>261135</v>
      </c>
      <c r="L215" s="11">
        <v>42350</v>
      </c>
      <c r="M215" s="11">
        <v>48353</v>
      </c>
      <c r="N215" s="11">
        <v>17844</v>
      </c>
      <c r="O215" s="15">
        <f t="shared" si="0"/>
        <v>0.42134592680047228</v>
      </c>
      <c r="P215" s="51">
        <v>281</v>
      </c>
      <c r="Q215" s="11">
        <v>4778</v>
      </c>
      <c r="R215" s="11">
        <v>26106</v>
      </c>
      <c r="S215" s="11">
        <v>30884</v>
      </c>
      <c r="T215" s="40">
        <f t="shared" si="1"/>
        <v>0.63871941761628026</v>
      </c>
      <c r="U215" s="51">
        <v>3748</v>
      </c>
      <c r="V215" s="11">
        <v>30973</v>
      </c>
      <c r="W215" s="11">
        <v>3431</v>
      </c>
      <c r="X215" s="40">
        <f t="shared" si="2"/>
        <v>0.11077389984825493</v>
      </c>
    </row>
    <row r="216" spans="2:24" ht="13" x14ac:dyDescent="0.15">
      <c r="B216" s="10" t="s">
        <v>65</v>
      </c>
      <c r="C216" s="10">
        <v>12</v>
      </c>
      <c r="D216" s="11">
        <v>466121</v>
      </c>
      <c r="E216" s="11">
        <v>154506</v>
      </c>
      <c r="F216" s="11">
        <v>113894.1752</v>
      </c>
      <c r="G216" s="11">
        <v>0.74</v>
      </c>
      <c r="H216" s="11">
        <v>0.32</v>
      </c>
      <c r="I216" s="11">
        <v>0.94</v>
      </c>
      <c r="J216" s="11">
        <v>315674</v>
      </c>
      <c r="K216" s="11">
        <v>228999</v>
      </c>
      <c r="L216" s="11">
        <v>46000</v>
      </c>
      <c r="M216" s="11">
        <v>42155</v>
      </c>
      <c r="N216" s="11">
        <v>28748</v>
      </c>
      <c r="O216" s="15">
        <f t="shared" si="0"/>
        <v>0.62495652173913041</v>
      </c>
      <c r="P216" s="51">
        <v>718</v>
      </c>
      <c r="Q216" s="11">
        <v>7496</v>
      </c>
      <c r="R216" s="11">
        <v>22397</v>
      </c>
      <c r="S216" s="11">
        <v>29893</v>
      </c>
      <c r="T216" s="40">
        <f t="shared" si="1"/>
        <v>0.70912110069979839</v>
      </c>
      <c r="U216" s="51">
        <v>3304</v>
      </c>
      <c r="V216" s="11">
        <v>20469</v>
      </c>
      <c r="W216" s="11">
        <v>4049</v>
      </c>
      <c r="X216" s="40">
        <f t="shared" si="2"/>
        <v>0.19781132444183888</v>
      </c>
    </row>
    <row r="217" spans="2:24" ht="13" x14ac:dyDescent="0.15">
      <c r="B217" s="10" t="s">
        <v>66</v>
      </c>
      <c r="C217" s="10">
        <v>1</v>
      </c>
      <c r="D217" s="11">
        <v>416474</v>
      </c>
      <c r="E217" s="11">
        <v>76683</v>
      </c>
      <c r="F217" s="11">
        <v>40174.615700000002</v>
      </c>
      <c r="G217" s="11">
        <v>0.69</v>
      </c>
      <c r="H217" s="11">
        <v>0.21</v>
      </c>
      <c r="I217" s="11">
        <v>0.93</v>
      </c>
      <c r="J217" s="11">
        <v>277007</v>
      </c>
      <c r="K217" s="11">
        <v>185863</v>
      </c>
      <c r="L217" s="11">
        <v>40486</v>
      </c>
      <c r="M217" s="11">
        <v>17308</v>
      </c>
      <c r="N217" s="11">
        <v>15123</v>
      </c>
      <c r="O217" s="15">
        <f t="shared" si="0"/>
        <v>0.37353653114656921</v>
      </c>
      <c r="P217" s="51">
        <v>1128</v>
      </c>
      <c r="Q217" s="11">
        <v>2040</v>
      </c>
      <c r="R217" s="11">
        <v>8648</v>
      </c>
      <c r="S217" s="11">
        <v>10688</v>
      </c>
      <c r="T217" s="40">
        <f t="shared" si="1"/>
        <v>0.61751791079269702</v>
      </c>
      <c r="U217" s="51">
        <v>1507</v>
      </c>
      <c r="V217" s="11">
        <v>36901</v>
      </c>
      <c r="W217" s="11">
        <v>5113</v>
      </c>
      <c r="X217" s="40">
        <f t="shared" si="2"/>
        <v>0.13855993062518632</v>
      </c>
    </row>
    <row r="218" spans="2:24" ht="13" x14ac:dyDescent="0.15">
      <c r="B218" s="10" t="s">
        <v>66</v>
      </c>
      <c r="C218" s="10">
        <v>2</v>
      </c>
      <c r="D218" s="11">
        <v>355363</v>
      </c>
      <c r="E218" s="11">
        <v>81212</v>
      </c>
      <c r="F218" s="11">
        <v>54893.706700000002</v>
      </c>
      <c r="G218" s="11">
        <v>0.7</v>
      </c>
      <c r="H218" s="11">
        <v>0.26</v>
      </c>
      <c r="I218" s="11">
        <v>0.93</v>
      </c>
      <c r="J218" s="11">
        <v>202758</v>
      </c>
      <c r="K218" s="11">
        <v>136287</v>
      </c>
      <c r="L218" s="11">
        <v>49587</v>
      </c>
      <c r="M218" s="11">
        <v>11595</v>
      </c>
      <c r="N218" s="11">
        <v>19696</v>
      </c>
      <c r="O218" s="15">
        <f t="shared" si="0"/>
        <v>0.39720087926270997</v>
      </c>
      <c r="P218" s="51">
        <v>2277</v>
      </c>
      <c r="Q218" s="11">
        <v>917</v>
      </c>
      <c r="R218" s="11">
        <v>4825</v>
      </c>
      <c r="S218" s="11">
        <v>5742</v>
      </c>
      <c r="T218" s="40">
        <f t="shared" si="1"/>
        <v>0.49521345407503237</v>
      </c>
      <c r="U218" s="51">
        <v>947</v>
      </c>
      <c r="V218" s="11">
        <v>34261</v>
      </c>
      <c r="W218" s="11">
        <v>4998</v>
      </c>
      <c r="X218" s="40">
        <f t="shared" si="2"/>
        <v>0.14588015527859666</v>
      </c>
    </row>
    <row r="219" spans="2:24" ht="13" x14ac:dyDescent="0.15">
      <c r="B219" s="10" t="s">
        <v>66</v>
      </c>
      <c r="C219" s="10">
        <v>3</v>
      </c>
      <c r="D219" s="11">
        <v>393020</v>
      </c>
      <c r="E219" s="11">
        <v>69004</v>
      </c>
      <c r="F219" s="11">
        <v>41805.254699999998</v>
      </c>
      <c r="G219" s="11">
        <v>0.69</v>
      </c>
      <c r="H219" s="11">
        <v>0.24</v>
      </c>
      <c r="I219" s="11">
        <v>0.93</v>
      </c>
      <c r="J219" s="11">
        <v>228204</v>
      </c>
      <c r="K219" s="11">
        <v>151232</v>
      </c>
      <c r="L219" s="11">
        <v>47113</v>
      </c>
      <c r="M219" s="11">
        <v>13876</v>
      </c>
      <c r="N219" s="11">
        <v>15713</v>
      </c>
      <c r="O219" s="15">
        <f t="shared" si="0"/>
        <v>0.33351728822193449</v>
      </c>
      <c r="P219" s="51">
        <v>1182</v>
      </c>
      <c r="Q219" s="11">
        <v>1026</v>
      </c>
      <c r="R219" s="11">
        <v>5977</v>
      </c>
      <c r="S219" s="11">
        <v>7003</v>
      </c>
      <c r="T219" s="40">
        <f t="shared" si="1"/>
        <v>0.50468434707408472</v>
      </c>
      <c r="U219" s="51">
        <v>684</v>
      </c>
      <c r="V219" s="11">
        <v>38340</v>
      </c>
      <c r="W219" s="11">
        <v>3691</v>
      </c>
      <c r="X219" s="40">
        <f t="shared" si="2"/>
        <v>9.6270213875847679E-2</v>
      </c>
    </row>
    <row r="220" spans="2:24" ht="13" x14ac:dyDescent="0.15">
      <c r="B220" s="10" t="s">
        <v>67</v>
      </c>
      <c r="C220" s="10">
        <v>1</v>
      </c>
      <c r="D220" s="11">
        <v>426539</v>
      </c>
      <c r="E220" s="11">
        <v>130573</v>
      </c>
      <c r="F220" s="11">
        <v>75091.019</v>
      </c>
      <c r="G220" s="11">
        <v>0.72</v>
      </c>
      <c r="H220" s="11">
        <v>0.25</v>
      </c>
      <c r="I220" s="11">
        <v>0.94</v>
      </c>
      <c r="J220" s="11">
        <v>239072</v>
      </c>
      <c r="K220" s="11">
        <v>163800</v>
      </c>
      <c r="L220" s="11">
        <v>73249</v>
      </c>
      <c r="M220" s="11">
        <v>14703</v>
      </c>
      <c r="N220" s="11">
        <v>37432</v>
      </c>
      <c r="O220" s="15">
        <f t="shared" si="0"/>
        <v>0.51102404128384005</v>
      </c>
      <c r="P220" s="51">
        <v>1818</v>
      </c>
      <c r="Q220" s="11">
        <v>827</v>
      </c>
      <c r="R220" s="11">
        <v>5628</v>
      </c>
      <c r="S220" s="11">
        <v>6455</v>
      </c>
      <c r="T220" s="40">
        <f t="shared" si="1"/>
        <v>0.4390260491056247</v>
      </c>
      <c r="U220" s="51">
        <v>1034</v>
      </c>
      <c r="V220" s="11">
        <v>35380</v>
      </c>
      <c r="W220" s="11">
        <v>5369</v>
      </c>
      <c r="X220" s="40">
        <f t="shared" si="2"/>
        <v>0.15175240248728095</v>
      </c>
    </row>
    <row r="221" spans="2:24" ht="13" x14ac:dyDescent="0.15">
      <c r="B221" s="10" t="s">
        <v>67</v>
      </c>
      <c r="C221" s="10">
        <v>2</v>
      </c>
      <c r="D221" s="11">
        <v>477021</v>
      </c>
      <c r="E221" s="11">
        <v>57370</v>
      </c>
      <c r="F221" s="11">
        <v>24904.138500000001</v>
      </c>
      <c r="G221" s="11">
        <v>0.65</v>
      </c>
      <c r="H221" s="11">
        <v>0.22</v>
      </c>
      <c r="I221" s="11">
        <v>0.92</v>
      </c>
      <c r="J221" s="11">
        <v>320317</v>
      </c>
      <c r="K221" s="11">
        <v>201267</v>
      </c>
      <c r="L221" s="11">
        <v>55537</v>
      </c>
      <c r="M221" s="11">
        <v>19310</v>
      </c>
      <c r="N221" s="11">
        <v>21970</v>
      </c>
      <c r="O221" s="15">
        <f t="shared" si="0"/>
        <v>0.39559212777067543</v>
      </c>
      <c r="P221" s="51">
        <v>1308</v>
      </c>
      <c r="Q221" s="11">
        <v>786</v>
      </c>
      <c r="R221" s="11">
        <v>7059</v>
      </c>
      <c r="S221" s="11">
        <v>7845</v>
      </c>
      <c r="T221" s="40">
        <f t="shared" si="1"/>
        <v>0.40626618332470221</v>
      </c>
      <c r="U221" s="51">
        <v>1764</v>
      </c>
      <c r="V221" s="11">
        <v>63885</v>
      </c>
      <c r="W221" s="11">
        <v>4524</v>
      </c>
      <c r="X221" s="40">
        <f t="shared" si="2"/>
        <v>7.0814745245362756E-2</v>
      </c>
    </row>
    <row r="222" spans="2:24" ht="13" x14ac:dyDescent="0.15">
      <c r="B222" s="10" t="s">
        <v>67</v>
      </c>
      <c r="C222" s="10">
        <v>3</v>
      </c>
      <c r="D222" s="11">
        <v>437555</v>
      </c>
      <c r="E222" s="11">
        <v>106479</v>
      </c>
      <c r="F222" s="11">
        <v>59939.529300000002</v>
      </c>
      <c r="G222" s="11">
        <v>0.71</v>
      </c>
      <c r="H222" s="11">
        <v>0.26</v>
      </c>
      <c r="I222" s="11">
        <v>0.94</v>
      </c>
      <c r="J222" s="11">
        <v>262959</v>
      </c>
      <c r="K222" s="11">
        <v>181552</v>
      </c>
      <c r="L222" s="11">
        <v>65275</v>
      </c>
      <c r="M222" s="11">
        <v>21718</v>
      </c>
      <c r="N222" s="11">
        <v>29855</v>
      </c>
      <c r="O222" s="15">
        <f t="shared" si="0"/>
        <v>0.45737265415549599</v>
      </c>
      <c r="P222" s="51">
        <v>2677</v>
      </c>
      <c r="Q222" s="11">
        <v>1662</v>
      </c>
      <c r="R222" s="11">
        <v>9967</v>
      </c>
      <c r="S222" s="11">
        <v>11629</v>
      </c>
      <c r="T222" s="40">
        <f t="shared" si="1"/>
        <v>0.53545446173680822</v>
      </c>
      <c r="U222" s="51">
        <v>2322</v>
      </c>
      <c r="V222" s="11">
        <v>43625</v>
      </c>
      <c r="W222" s="11">
        <v>7011</v>
      </c>
      <c r="X222" s="40">
        <f t="shared" si="2"/>
        <v>0.16071060171919771</v>
      </c>
    </row>
    <row r="223" spans="2:24" ht="13" x14ac:dyDescent="0.15">
      <c r="B223" s="10" t="s">
        <v>67</v>
      </c>
      <c r="C223" s="10">
        <v>4</v>
      </c>
      <c r="D223" s="11">
        <v>421737</v>
      </c>
      <c r="E223" s="11">
        <v>143221</v>
      </c>
      <c r="F223" s="11">
        <v>90143.452900000004</v>
      </c>
      <c r="G223" s="11">
        <v>0.72</v>
      </c>
      <c r="H223" s="11">
        <v>0.25</v>
      </c>
      <c r="I223" s="11">
        <v>0.94</v>
      </c>
      <c r="J223" s="11">
        <v>236529</v>
      </c>
      <c r="K223" s="11">
        <v>163735</v>
      </c>
      <c r="L223" s="11">
        <v>73708</v>
      </c>
      <c r="M223" s="11">
        <v>12691</v>
      </c>
      <c r="N223" s="11">
        <v>42287</v>
      </c>
      <c r="O223" s="15">
        <f t="shared" si="0"/>
        <v>0.57370977370163345</v>
      </c>
      <c r="P223" s="51">
        <v>3387</v>
      </c>
      <c r="Q223" s="11">
        <v>775</v>
      </c>
      <c r="R223" s="11">
        <v>4775</v>
      </c>
      <c r="S223" s="11">
        <v>5550</v>
      </c>
      <c r="T223" s="40">
        <f t="shared" si="1"/>
        <v>0.43731778425655976</v>
      </c>
      <c r="U223" s="51">
        <v>1317</v>
      </c>
      <c r="V223" s="11">
        <v>37844</v>
      </c>
      <c r="W223" s="11">
        <v>5889</v>
      </c>
      <c r="X223" s="40">
        <f t="shared" si="2"/>
        <v>0.15561251453334743</v>
      </c>
    </row>
    <row r="224" spans="2:24" ht="13" x14ac:dyDescent="0.15">
      <c r="B224" s="10" t="s">
        <v>68</v>
      </c>
      <c r="C224" s="10">
        <v>1</v>
      </c>
      <c r="D224" s="11">
        <v>472163</v>
      </c>
      <c r="E224" s="11">
        <v>70658</v>
      </c>
      <c r="F224" s="11">
        <v>52928.923900000002</v>
      </c>
      <c r="G224" s="11">
        <v>0.68</v>
      </c>
      <c r="H224" s="11">
        <v>0.27</v>
      </c>
      <c r="I224" s="11">
        <v>0.92</v>
      </c>
      <c r="J224" s="11">
        <v>298489</v>
      </c>
      <c r="K224" s="11">
        <v>194986</v>
      </c>
      <c r="L224" s="11">
        <v>57455</v>
      </c>
      <c r="M224" s="11">
        <v>44955</v>
      </c>
      <c r="N224" s="11">
        <v>20287</v>
      </c>
      <c r="O224" s="15">
        <f t="shared" si="0"/>
        <v>0.35309372552432339</v>
      </c>
      <c r="P224" s="51">
        <v>690</v>
      </c>
      <c r="Q224" s="11">
        <v>1475</v>
      </c>
      <c r="R224" s="11">
        <v>13569</v>
      </c>
      <c r="S224" s="11">
        <v>15044</v>
      </c>
      <c r="T224" s="40">
        <f t="shared" si="1"/>
        <v>0.33464575686797909</v>
      </c>
      <c r="U224" s="51">
        <v>1751</v>
      </c>
      <c r="V224" s="11">
        <v>40149</v>
      </c>
      <c r="W224" s="11">
        <v>1939</v>
      </c>
      <c r="X224" s="40">
        <f t="shared" si="2"/>
        <v>4.8295100749707338E-2</v>
      </c>
    </row>
    <row r="225" spans="2:24" ht="13" x14ac:dyDescent="0.15">
      <c r="B225" s="10" t="s">
        <v>68</v>
      </c>
      <c r="C225" s="10">
        <v>2</v>
      </c>
      <c r="D225" s="11">
        <v>517247</v>
      </c>
      <c r="E225" s="11">
        <v>32712</v>
      </c>
      <c r="F225" s="11">
        <v>19336.688300000002</v>
      </c>
      <c r="G225" s="11">
        <v>0.65</v>
      </c>
      <c r="H225" s="11">
        <v>0.28000000000000003</v>
      </c>
      <c r="I225" s="11">
        <v>0.92</v>
      </c>
      <c r="J225" s="11">
        <v>336695</v>
      </c>
      <c r="K225" s="11">
        <v>213324</v>
      </c>
      <c r="L225" s="11">
        <v>45934</v>
      </c>
      <c r="M225" s="11">
        <v>48244</v>
      </c>
      <c r="N225" s="11">
        <v>8254</v>
      </c>
      <c r="O225" s="15">
        <f t="shared" si="0"/>
        <v>0.17969260242957286</v>
      </c>
      <c r="P225" s="51">
        <v>451</v>
      </c>
      <c r="Q225" s="11">
        <v>760</v>
      </c>
      <c r="R225" s="11">
        <v>15095</v>
      </c>
      <c r="S225" s="11">
        <v>15855</v>
      </c>
      <c r="T225" s="40">
        <f t="shared" si="1"/>
        <v>0.32864190365641321</v>
      </c>
      <c r="U225" s="51">
        <v>2137</v>
      </c>
      <c r="V225" s="11">
        <v>58422</v>
      </c>
      <c r="W225" s="11">
        <v>1652</v>
      </c>
      <c r="X225" s="40">
        <f t="shared" si="2"/>
        <v>2.8277018931224539E-2</v>
      </c>
    </row>
    <row r="226" spans="2:24" ht="13" x14ac:dyDescent="0.15">
      <c r="B226" s="10" t="s">
        <v>68</v>
      </c>
      <c r="C226" s="10">
        <v>3</v>
      </c>
      <c r="D226" s="11">
        <v>491785</v>
      </c>
      <c r="E226" s="11">
        <v>48466</v>
      </c>
      <c r="F226" s="11">
        <v>33653.363499999999</v>
      </c>
      <c r="G226" s="11">
        <v>0.66</v>
      </c>
      <c r="H226" s="11">
        <v>0.28999999999999998</v>
      </c>
      <c r="I226" s="11">
        <v>0.92</v>
      </c>
      <c r="J226" s="11">
        <v>317032</v>
      </c>
      <c r="K226" s="11">
        <v>204144</v>
      </c>
      <c r="L226" s="11">
        <v>56050</v>
      </c>
      <c r="M226" s="11">
        <v>50719</v>
      </c>
      <c r="N226" s="11">
        <v>13808</v>
      </c>
      <c r="O226" s="15">
        <f t="shared" si="0"/>
        <v>0.24635147190008921</v>
      </c>
      <c r="P226" s="51">
        <v>232</v>
      </c>
      <c r="Q226" s="11">
        <v>1149</v>
      </c>
      <c r="R226" s="11">
        <v>15368</v>
      </c>
      <c r="S226" s="11">
        <v>16517</v>
      </c>
      <c r="T226" s="40">
        <f t="shared" si="1"/>
        <v>0.32565705159802044</v>
      </c>
      <c r="U226" s="51">
        <v>1430</v>
      </c>
      <c r="V226" s="11">
        <v>43816</v>
      </c>
      <c r="W226" s="11">
        <v>2094</v>
      </c>
      <c r="X226" s="40">
        <f t="shared" si="2"/>
        <v>4.7790761365711157E-2</v>
      </c>
    </row>
    <row r="227" spans="2:24" ht="13" x14ac:dyDescent="0.15">
      <c r="B227" s="10" t="s">
        <v>68</v>
      </c>
      <c r="C227" s="10">
        <v>4</v>
      </c>
      <c r="D227" s="11">
        <v>500384</v>
      </c>
      <c r="E227" s="11">
        <v>85679</v>
      </c>
      <c r="F227" s="11">
        <v>67924.790200000003</v>
      </c>
      <c r="G227" s="11">
        <v>0.69</v>
      </c>
      <c r="H227" s="11">
        <v>0.31</v>
      </c>
      <c r="I227" s="11">
        <v>0.92</v>
      </c>
      <c r="J227" s="11">
        <v>311993</v>
      </c>
      <c r="K227" s="11">
        <v>207630</v>
      </c>
      <c r="L227" s="11">
        <v>75488</v>
      </c>
      <c r="M227" s="11">
        <v>39215</v>
      </c>
      <c r="N227" s="11">
        <v>29013</v>
      </c>
      <c r="O227" s="15">
        <f t="shared" si="0"/>
        <v>0.38433923272573123</v>
      </c>
      <c r="P227" s="51">
        <v>325</v>
      </c>
      <c r="Q227" s="11">
        <v>886</v>
      </c>
      <c r="R227" s="11">
        <v>12550</v>
      </c>
      <c r="S227" s="11">
        <v>13436</v>
      </c>
      <c r="T227" s="40">
        <f t="shared" si="1"/>
        <v>0.34262399591992859</v>
      </c>
      <c r="U227" s="51">
        <v>1260</v>
      </c>
      <c r="V227" s="11">
        <v>43479</v>
      </c>
      <c r="W227" s="11">
        <v>1700</v>
      </c>
      <c r="X227" s="40">
        <f t="shared" si="2"/>
        <v>3.9099335311299707E-2</v>
      </c>
    </row>
    <row r="228" spans="2:24" ht="13" x14ac:dyDescent="0.15">
      <c r="B228" s="10" t="s">
        <v>68</v>
      </c>
      <c r="C228" s="10">
        <v>5</v>
      </c>
      <c r="D228" s="11">
        <v>425033</v>
      </c>
      <c r="E228" s="11">
        <v>247792</v>
      </c>
      <c r="F228" s="11">
        <v>216301.85079999999</v>
      </c>
      <c r="G228" s="11">
        <v>0.8</v>
      </c>
      <c r="H228" s="11">
        <v>0.35</v>
      </c>
      <c r="I228" s="11">
        <v>0.93</v>
      </c>
      <c r="J228" s="11">
        <v>219383</v>
      </c>
      <c r="K228" s="11">
        <v>173115</v>
      </c>
      <c r="L228" s="11">
        <v>114025</v>
      </c>
      <c r="M228" s="11">
        <v>11366</v>
      </c>
      <c r="N228" s="11">
        <v>83098</v>
      </c>
      <c r="O228" s="15">
        <f t="shared" si="0"/>
        <v>0.7287700065775049</v>
      </c>
      <c r="P228" s="51">
        <v>670</v>
      </c>
      <c r="Q228" s="11">
        <v>2090</v>
      </c>
      <c r="R228" s="11">
        <v>4662</v>
      </c>
      <c r="S228" s="11">
        <v>6752</v>
      </c>
      <c r="T228" s="40">
        <f t="shared" si="1"/>
        <v>0.59405243709308464</v>
      </c>
      <c r="U228" s="51">
        <v>170</v>
      </c>
      <c r="V228" s="11">
        <v>13242</v>
      </c>
      <c r="W228" s="11">
        <v>3536</v>
      </c>
      <c r="X228" s="40">
        <f t="shared" si="2"/>
        <v>0.26702914967527563</v>
      </c>
    </row>
    <row r="229" spans="2:24" ht="13" x14ac:dyDescent="0.15">
      <c r="B229" s="10" t="s">
        <v>68</v>
      </c>
      <c r="C229" s="10">
        <v>6</v>
      </c>
      <c r="D229" s="11">
        <v>380887</v>
      </c>
      <c r="E229" s="11">
        <v>113239</v>
      </c>
      <c r="F229" s="11">
        <v>86242.055200000003</v>
      </c>
      <c r="G229" s="11">
        <v>0.74</v>
      </c>
      <c r="H229" s="11">
        <v>0.36</v>
      </c>
      <c r="I229" s="11">
        <v>0.92</v>
      </c>
      <c r="J229" s="11">
        <v>183194</v>
      </c>
      <c r="K229" s="11">
        <v>132322</v>
      </c>
      <c r="L229" s="11">
        <v>61527</v>
      </c>
      <c r="M229" s="11">
        <v>27870</v>
      </c>
      <c r="N229" s="11">
        <v>31418</v>
      </c>
      <c r="O229" s="15">
        <f t="shared" si="0"/>
        <v>0.51063760625416488</v>
      </c>
      <c r="P229" s="51">
        <v>86</v>
      </c>
      <c r="Q229" s="11">
        <v>2008</v>
      </c>
      <c r="R229" s="11">
        <v>12640</v>
      </c>
      <c r="S229" s="11">
        <v>14648</v>
      </c>
      <c r="T229" s="40">
        <f t="shared" si="1"/>
        <v>0.52558306422676715</v>
      </c>
      <c r="U229" s="51">
        <v>183</v>
      </c>
      <c r="V229" s="11">
        <v>26492</v>
      </c>
      <c r="W229" s="11">
        <v>4354</v>
      </c>
      <c r="X229" s="40">
        <f t="shared" si="2"/>
        <v>0.16435150234032916</v>
      </c>
    </row>
    <row r="230" spans="2:24" ht="13" x14ac:dyDescent="0.15">
      <c r="B230" s="10" t="s">
        <v>68</v>
      </c>
      <c r="C230" s="10">
        <v>7</v>
      </c>
      <c r="D230" s="11">
        <v>427616</v>
      </c>
      <c r="E230" s="11">
        <v>223439</v>
      </c>
      <c r="F230" s="11">
        <v>149733.8363</v>
      </c>
      <c r="G230" s="11">
        <v>0.79</v>
      </c>
      <c r="H230" s="11">
        <v>0.39</v>
      </c>
      <c r="I230" s="11">
        <v>0.94</v>
      </c>
      <c r="J230" s="11">
        <v>205215</v>
      </c>
      <c r="K230" s="11">
        <v>160628</v>
      </c>
      <c r="L230" s="11">
        <v>116569</v>
      </c>
      <c r="M230" s="11">
        <v>7910</v>
      </c>
      <c r="N230" s="11">
        <v>74075</v>
      </c>
      <c r="O230" s="15">
        <f t="shared" si="0"/>
        <v>0.63546054268287455</v>
      </c>
      <c r="P230" s="51">
        <v>315</v>
      </c>
      <c r="Q230" s="11">
        <v>1657</v>
      </c>
      <c r="R230" s="11">
        <v>4316</v>
      </c>
      <c r="S230" s="11">
        <v>5973</v>
      </c>
      <c r="T230" s="40">
        <f t="shared" si="1"/>
        <v>0.75512010113780026</v>
      </c>
      <c r="U230" s="51">
        <v>22</v>
      </c>
      <c r="V230" s="11">
        <v>12347</v>
      </c>
      <c r="W230" s="11">
        <v>4463</v>
      </c>
      <c r="X230" s="40">
        <f t="shared" si="2"/>
        <v>0.36146432331740502</v>
      </c>
    </row>
    <row r="231" spans="2:24" ht="13" x14ac:dyDescent="0.15">
      <c r="B231" s="10" t="s">
        <v>68</v>
      </c>
      <c r="C231" s="10">
        <v>8</v>
      </c>
      <c r="D231" s="11">
        <v>452286</v>
      </c>
      <c r="E231" s="11">
        <v>280103</v>
      </c>
      <c r="F231" s="11">
        <v>227219.80979999999</v>
      </c>
      <c r="G231" s="11">
        <v>0.8</v>
      </c>
      <c r="H231" s="11">
        <v>0.35</v>
      </c>
      <c r="I231" s="11">
        <v>0.93</v>
      </c>
      <c r="J231" s="11">
        <v>217734</v>
      </c>
      <c r="K231" s="11">
        <v>173526</v>
      </c>
      <c r="L231" s="11">
        <v>106597</v>
      </c>
      <c r="M231" s="11">
        <v>11351</v>
      </c>
      <c r="N231" s="11">
        <v>87478</v>
      </c>
      <c r="O231" s="15">
        <f t="shared" si="0"/>
        <v>0.82064223195774744</v>
      </c>
      <c r="P231" s="51">
        <v>578</v>
      </c>
      <c r="Q231" s="11">
        <v>1394</v>
      </c>
      <c r="R231" s="11">
        <v>4361</v>
      </c>
      <c r="S231" s="11">
        <v>5755</v>
      </c>
      <c r="T231" s="40">
        <f t="shared" si="1"/>
        <v>0.50700378821249226</v>
      </c>
      <c r="U231" s="51">
        <v>88</v>
      </c>
      <c r="V231" s="11">
        <v>24052</v>
      </c>
      <c r="W231" s="11">
        <v>3860</v>
      </c>
      <c r="X231" s="40">
        <f t="shared" si="2"/>
        <v>0.16048561450191251</v>
      </c>
    </row>
    <row r="232" spans="2:24" ht="13" x14ac:dyDescent="0.15">
      <c r="B232" s="10" t="s">
        <v>68</v>
      </c>
      <c r="C232" s="10">
        <v>9</v>
      </c>
      <c r="D232" s="11">
        <v>434222</v>
      </c>
      <c r="E232" s="11">
        <v>269204</v>
      </c>
      <c r="F232" s="11">
        <v>214810.14600000001</v>
      </c>
      <c r="G232" s="11">
        <v>0.8</v>
      </c>
      <c r="H232" s="11">
        <v>0.39</v>
      </c>
      <c r="I232" s="11">
        <v>0.93</v>
      </c>
      <c r="J232" s="11">
        <v>214218</v>
      </c>
      <c r="K232" s="11">
        <v>170834</v>
      </c>
      <c r="L232" s="11">
        <v>111982</v>
      </c>
      <c r="M232" s="11">
        <v>12006</v>
      </c>
      <c r="N232" s="11">
        <v>88704</v>
      </c>
      <c r="O232" s="15">
        <f t="shared" si="0"/>
        <v>0.79212730617420657</v>
      </c>
      <c r="P232" s="51">
        <v>66</v>
      </c>
      <c r="Q232" s="11">
        <v>1357</v>
      </c>
      <c r="R232" s="11">
        <v>4948</v>
      </c>
      <c r="S232" s="11">
        <v>6305</v>
      </c>
      <c r="T232" s="40">
        <f t="shared" si="1"/>
        <v>0.52515408962185572</v>
      </c>
      <c r="U232" s="51">
        <v>27</v>
      </c>
      <c r="V232" s="11">
        <v>16094</v>
      </c>
      <c r="W232" s="11">
        <v>3161</v>
      </c>
      <c r="X232" s="40">
        <f t="shared" si="2"/>
        <v>0.19640859947806635</v>
      </c>
    </row>
    <row r="233" spans="2:24" ht="13" x14ac:dyDescent="0.15">
      <c r="B233" s="10" t="s">
        <v>68</v>
      </c>
      <c r="C233" s="10">
        <v>10</v>
      </c>
      <c r="D233" s="11">
        <v>388268</v>
      </c>
      <c r="E233" s="11">
        <v>138261</v>
      </c>
      <c r="F233" s="11">
        <v>73426.880099999995</v>
      </c>
      <c r="G233" s="11">
        <v>0.75</v>
      </c>
      <c r="H233" s="11">
        <v>0.37</v>
      </c>
      <c r="I233" s="11">
        <v>0.93</v>
      </c>
      <c r="J233" s="11">
        <v>206623</v>
      </c>
      <c r="K233" s="11">
        <v>153648</v>
      </c>
      <c r="L233" s="11">
        <v>80459</v>
      </c>
      <c r="M233" s="11">
        <v>15835</v>
      </c>
      <c r="N233" s="11">
        <v>41148</v>
      </c>
      <c r="O233" s="15">
        <f t="shared" si="0"/>
        <v>0.51141575212219892</v>
      </c>
      <c r="P233" s="51">
        <v>41</v>
      </c>
      <c r="Q233" s="11">
        <v>2687</v>
      </c>
      <c r="R233" s="11">
        <v>9027</v>
      </c>
      <c r="S233" s="11">
        <v>11714</v>
      </c>
      <c r="T233" s="40">
        <f t="shared" si="1"/>
        <v>0.73975371013577518</v>
      </c>
      <c r="U233" s="51">
        <v>34</v>
      </c>
      <c r="V233" s="11">
        <v>20046</v>
      </c>
      <c r="W233" s="11">
        <v>4752</v>
      </c>
      <c r="X233" s="40">
        <f t="shared" si="2"/>
        <v>0.23705477401975455</v>
      </c>
    </row>
    <row r="234" spans="2:24" ht="13" x14ac:dyDescent="0.15">
      <c r="B234" s="10" t="s">
        <v>68</v>
      </c>
      <c r="C234" s="10">
        <v>11</v>
      </c>
      <c r="D234" s="11">
        <v>460463</v>
      </c>
      <c r="E234" s="11">
        <v>116229</v>
      </c>
      <c r="F234" s="11">
        <v>75619.839699999997</v>
      </c>
      <c r="G234" s="11">
        <v>0.72</v>
      </c>
      <c r="H234" s="11">
        <v>0.32</v>
      </c>
      <c r="I234" s="11">
        <v>0.93</v>
      </c>
      <c r="J234" s="11">
        <v>254844</v>
      </c>
      <c r="K234" s="11">
        <v>178670</v>
      </c>
      <c r="L234" s="11">
        <v>67372</v>
      </c>
      <c r="M234" s="11">
        <v>31775</v>
      </c>
      <c r="N234" s="11">
        <v>34893</v>
      </c>
      <c r="O234" s="15">
        <f t="shared" si="0"/>
        <v>0.51791545449148013</v>
      </c>
      <c r="P234" s="51">
        <v>214</v>
      </c>
      <c r="Q234" s="11">
        <v>1444</v>
      </c>
      <c r="R234" s="11">
        <v>11265</v>
      </c>
      <c r="S234" s="11">
        <v>12709</v>
      </c>
      <c r="T234" s="40">
        <f t="shared" si="1"/>
        <v>0.39996852871754524</v>
      </c>
      <c r="U234" s="51">
        <v>644</v>
      </c>
      <c r="V234" s="11">
        <v>44484</v>
      </c>
      <c r="W234" s="11">
        <v>3419</v>
      </c>
      <c r="X234" s="40">
        <f t="shared" si="2"/>
        <v>7.6859095405089464E-2</v>
      </c>
    </row>
    <row r="235" spans="2:24" ht="13" x14ac:dyDescent="0.15">
      <c r="B235" s="10" t="s">
        <v>68</v>
      </c>
      <c r="C235" s="10">
        <v>12</v>
      </c>
      <c r="D235" s="11">
        <v>443470</v>
      </c>
      <c r="E235" s="11">
        <v>155814</v>
      </c>
      <c r="F235" s="11">
        <v>62720.591899999999</v>
      </c>
      <c r="G235" s="11">
        <v>0.75</v>
      </c>
      <c r="H235" s="11">
        <v>0.38</v>
      </c>
      <c r="I235" s="11">
        <v>0.92</v>
      </c>
      <c r="J235" s="11">
        <v>255567</v>
      </c>
      <c r="K235" s="11">
        <v>189435</v>
      </c>
      <c r="L235" s="11">
        <v>103445</v>
      </c>
      <c r="M235" s="11">
        <v>20251</v>
      </c>
      <c r="N235" s="11">
        <v>49879</v>
      </c>
      <c r="O235" s="15">
        <f t="shared" si="0"/>
        <v>0.4821789356662961</v>
      </c>
      <c r="P235" s="51">
        <v>9</v>
      </c>
      <c r="Q235" s="11">
        <v>3595</v>
      </c>
      <c r="R235" s="11">
        <v>11111</v>
      </c>
      <c r="S235" s="11">
        <v>14706</v>
      </c>
      <c r="T235" s="40">
        <f t="shared" si="1"/>
        <v>0.7261863611673498</v>
      </c>
      <c r="U235" s="51">
        <v>3</v>
      </c>
      <c r="V235" s="11">
        <v>17622</v>
      </c>
      <c r="W235" s="11">
        <v>5223</v>
      </c>
      <c r="X235" s="40">
        <f t="shared" si="2"/>
        <v>0.29639087504256045</v>
      </c>
    </row>
    <row r="236" spans="2:24" ht="13" x14ac:dyDescent="0.15">
      <c r="B236" s="10" t="s">
        <v>68</v>
      </c>
      <c r="C236" s="10">
        <v>13</v>
      </c>
      <c r="D236" s="11">
        <v>468270</v>
      </c>
      <c r="E236" s="11">
        <v>297231</v>
      </c>
      <c r="F236" s="11">
        <v>249235.545199999</v>
      </c>
      <c r="G236" s="11">
        <v>0.81</v>
      </c>
      <c r="H236" s="11">
        <v>0.48</v>
      </c>
      <c r="I236" s="11">
        <v>0.93</v>
      </c>
      <c r="J236" s="11">
        <v>214522</v>
      </c>
      <c r="K236" s="11">
        <v>173280</v>
      </c>
      <c r="L236" s="11">
        <v>152658</v>
      </c>
      <c r="M236" s="11">
        <v>1920</v>
      </c>
      <c r="N236" s="11">
        <v>103939</v>
      </c>
      <c r="O236" s="15">
        <f t="shared" si="0"/>
        <v>0.68086179564778782</v>
      </c>
      <c r="P236" s="51">
        <v>53</v>
      </c>
      <c r="Q236" s="11">
        <v>672</v>
      </c>
      <c r="R236" s="11">
        <v>1038</v>
      </c>
      <c r="S236" s="11">
        <v>1710</v>
      </c>
      <c r="T236" s="40">
        <f t="shared" si="1"/>
        <v>0.890625</v>
      </c>
      <c r="U236" s="51">
        <v>0</v>
      </c>
      <c r="V236" s="11">
        <v>5243</v>
      </c>
      <c r="W236" s="11">
        <v>2579</v>
      </c>
      <c r="X236" s="40">
        <f t="shared" si="2"/>
        <v>0.49189395384321954</v>
      </c>
    </row>
    <row r="237" spans="2:24" ht="13" x14ac:dyDescent="0.15">
      <c r="B237" s="10" t="s">
        <v>68</v>
      </c>
      <c r="C237" s="10">
        <v>14</v>
      </c>
      <c r="D237" s="11">
        <v>358739</v>
      </c>
      <c r="E237" s="11">
        <v>157616</v>
      </c>
      <c r="F237" s="11">
        <v>117852.0906</v>
      </c>
      <c r="G237" s="11">
        <v>0.77</v>
      </c>
      <c r="H237" s="11">
        <v>0.36</v>
      </c>
      <c r="I237" s="11">
        <v>0.93</v>
      </c>
      <c r="J237" s="11">
        <v>172632</v>
      </c>
      <c r="K237" s="11">
        <v>131543</v>
      </c>
      <c r="L237" s="11">
        <v>93453</v>
      </c>
      <c r="M237" s="11">
        <v>11102</v>
      </c>
      <c r="N237" s="11">
        <v>54897</v>
      </c>
      <c r="O237" s="15">
        <f t="shared" si="0"/>
        <v>0.58742897499277713</v>
      </c>
      <c r="P237" s="51">
        <v>174</v>
      </c>
      <c r="Q237" s="11">
        <v>1375</v>
      </c>
      <c r="R237" s="11">
        <v>5485</v>
      </c>
      <c r="S237" s="11">
        <v>6860</v>
      </c>
      <c r="T237" s="40">
        <f t="shared" si="1"/>
        <v>0.61790668348045397</v>
      </c>
      <c r="U237" s="51">
        <v>31</v>
      </c>
      <c r="V237" s="11">
        <v>15156</v>
      </c>
      <c r="W237" s="11">
        <v>3799</v>
      </c>
      <c r="X237" s="40">
        <f t="shared" si="2"/>
        <v>0.25065980469780946</v>
      </c>
    </row>
    <row r="238" spans="2:24" ht="13" x14ac:dyDescent="0.15">
      <c r="B238" s="10" t="s">
        <v>68</v>
      </c>
      <c r="C238" s="10">
        <v>15</v>
      </c>
      <c r="D238" s="11">
        <v>413106</v>
      </c>
      <c r="E238" s="11">
        <v>261042</v>
      </c>
      <c r="F238" s="11">
        <v>226837.364999999</v>
      </c>
      <c r="G238" s="11">
        <v>0.81</v>
      </c>
      <c r="H238" s="11">
        <v>0.44</v>
      </c>
      <c r="I238" s="11">
        <v>0.93</v>
      </c>
      <c r="J238" s="11">
        <v>173308</v>
      </c>
      <c r="K238" s="11">
        <v>139101</v>
      </c>
      <c r="L238" s="11">
        <v>127781</v>
      </c>
      <c r="M238" s="11">
        <v>2947</v>
      </c>
      <c r="N238" s="11">
        <v>87747</v>
      </c>
      <c r="O238" s="15">
        <f t="shared" si="0"/>
        <v>0.6866983354332804</v>
      </c>
      <c r="P238" s="51">
        <v>557</v>
      </c>
      <c r="Q238" s="11">
        <v>817</v>
      </c>
      <c r="R238" s="11">
        <v>1371</v>
      </c>
      <c r="S238" s="11">
        <v>2188</v>
      </c>
      <c r="T238" s="40">
        <f t="shared" si="1"/>
        <v>0.74244994910078044</v>
      </c>
      <c r="U238" s="51">
        <v>6</v>
      </c>
      <c r="V238" s="11">
        <v>6398</v>
      </c>
      <c r="W238" s="11">
        <v>3019</v>
      </c>
      <c r="X238" s="40">
        <f t="shared" si="2"/>
        <v>0.47186620819005937</v>
      </c>
    </row>
    <row r="239" spans="2:24" ht="13" x14ac:dyDescent="0.15">
      <c r="B239" s="10" t="s">
        <v>68</v>
      </c>
      <c r="C239" s="10">
        <v>16</v>
      </c>
      <c r="D239" s="11">
        <v>441552</v>
      </c>
      <c r="E239" s="11">
        <v>160813</v>
      </c>
      <c r="F239" s="11">
        <v>131170.75570000001</v>
      </c>
      <c r="G239" s="11">
        <v>0.74</v>
      </c>
      <c r="H239" s="11">
        <v>0.28999999999999998</v>
      </c>
      <c r="I239" s="11">
        <v>0.93</v>
      </c>
      <c r="J239" s="11">
        <v>263415</v>
      </c>
      <c r="K239" s="11">
        <v>186968</v>
      </c>
      <c r="L239" s="11">
        <v>90135</v>
      </c>
      <c r="M239" s="11">
        <v>28528</v>
      </c>
      <c r="N239" s="11">
        <v>53408</v>
      </c>
      <c r="O239" s="15">
        <f t="shared" si="0"/>
        <v>0.59253342208908855</v>
      </c>
      <c r="P239" s="51">
        <v>375</v>
      </c>
      <c r="Q239" s="11">
        <v>1226</v>
      </c>
      <c r="R239" s="11">
        <v>8193</v>
      </c>
      <c r="S239" s="11">
        <v>9419</v>
      </c>
      <c r="T239" s="40">
        <f t="shared" si="1"/>
        <v>0.33016685361749859</v>
      </c>
      <c r="U239" s="51">
        <v>741</v>
      </c>
      <c r="V239" s="11">
        <v>21913</v>
      </c>
      <c r="W239" s="11">
        <v>2669</v>
      </c>
      <c r="X239" s="40">
        <f t="shared" si="2"/>
        <v>0.12179984484096198</v>
      </c>
    </row>
    <row r="240" spans="2:24" ht="13" x14ac:dyDescent="0.15">
      <c r="B240" s="10" t="s">
        <v>68</v>
      </c>
      <c r="C240" s="10">
        <v>17</v>
      </c>
      <c r="D240" s="11">
        <v>455571</v>
      </c>
      <c r="E240" s="11">
        <v>57786</v>
      </c>
      <c r="F240" s="11">
        <v>38573.570299999999</v>
      </c>
      <c r="G240" s="11">
        <v>0.67</v>
      </c>
      <c r="H240" s="11">
        <v>0.26</v>
      </c>
      <c r="I240" s="11">
        <v>0.92</v>
      </c>
      <c r="J240" s="11">
        <v>297451</v>
      </c>
      <c r="K240" s="11">
        <v>193071</v>
      </c>
      <c r="L240" s="11">
        <v>54357</v>
      </c>
      <c r="M240" s="11">
        <v>53101</v>
      </c>
      <c r="N240" s="11">
        <v>16595</v>
      </c>
      <c r="O240" s="15">
        <f t="shared" si="0"/>
        <v>0.30529646595654653</v>
      </c>
      <c r="P240" s="51">
        <v>405</v>
      </c>
      <c r="Q240" s="11">
        <v>1224</v>
      </c>
      <c r="R240" s="11">
        <v>14702</v>
      </c>
      <c r="S240" s="11">
        <v>15926</v>
      </c>
      <c r="T240" s="40">
        <f t="shared" si="1"/>
        <v>0.29991902224063577</v>
      </c>
      <c r="U240" s="51">
        <v>1508</v>
      </c>
      <c r="V240" s="11">
        <v>34220</v>
      </c>
      <c r="W240" s="11">
        <v>2021</v>
      </c>
      <c r="X240" s="40">
        <f t="shared" si="2"/>
        <v>5.9059029807130334E-2</v>
      </c>
    </row>
    <row r="241" spans="2:24" ht="13" x14ac:dyDescent="0.15">
      <c r="B241" s="10" t="s">
        <v>68</v>
      </c>
      <c r="C241" s="10">
        <v>18</v>
      </c>
      <c r="D241" s="11">
        <v>458380</v>
      </c>
      <c r="E241" s="11">
        <v>53018</v>
      </c>
      <c r="F241" s="11">
        <v>33200.078300000001</v>
      </c>
      <c r="G241" s="11">
        <v>0.66</v>
      </c>
      <c r="H241" s="11">
        <v>0.26</v>
      </c>
      <c r="I241" s="11">
        <v>0.92</v>
      </c>
      <c r="J241" s="11">
        <v>294810</v>
      </c>
      <c r="K241" s="11">
        <v>186780</v>
      </c>
      <c r="L241" s="11">
        <v>55887</v>
      </c>
      <c r="M241" s="11">
        <v>47631</v>
      </c>
      <c r="N241" s="11">
        <v>15489</v>
      </c>
      <c r="O241" s="15">
        <f t="shared" si="0"/>
        <v>0.27714853185892963</v>
      </c>
      <c r="P241" s="51">
        <v>575</v>
      </c>
      <c r="Q241" s="11">
        <v>769</v>
      </c>
      <c r="R241" s="11">
        <v>11618</v>
      </c>
      <c r="S241" s="11">
        <v>12387</v>
      </c>
      <c r="T241" s="40">
        <f t="shared" si="1"/>
        <v>0.26006172450714871</v>
      </c>
      <c r="U241" s="51">
        <v>1553</v>
      </c>
      <c r="V241" s="11">
        <v>36576</v>
      </c>
      <c r="W241" s="11">
        <v>1700</v>
      </c>
      <c r="X241" s="40">
        <f t="shared" si="2"/>
        <v>4.6478565179352581E-2</v>
      </c>
    </row>
    <row r="242" spans="2:24" ht="13" x14ac:dyDescent="0.15">
      <c r="B242" s="10" t="s">
        <v>68</v>
      </c>
      <c r="C242" s="10">
        <v>19</v>
      </c>
      <c r="D242" s="11">
        <v>479571</v>
      </c>
      <c r="E242" s="11">
        <v>44634</v>
      </c>
      <c r="F242" s="11">
        <v>17484.607800000002</v>
      </c>
      <c r="G242" s="11">
        <v>0.64</v>
      </c>
      <c r="H242" s="11">
        <v>0.25</v>
      </c>
      <c r="I242" s="11">
        <v>0.92</v>
      </c>
      <c r="J242" s="11">
        <v>313412</v>
      </c>
      <c r="K242" s="11">
        <v>193454</v>
      </c>
      <c r="L242" s="11">
        <v>45814</v>
      </c>
      <c r="M242" s="11">
        <v>48465</v>
      </c>
      <c r="N242" s="11">
        <v>10823</v>
      </c>
      <c r="O242" s="15">
        <f t="shared" si="0"/>
        <v>0.23623783123062819</v>
      </c>
      <c r="P242" s="51">
        <v>289</v>
      </c>
      <c r="Q242" s="11">
        <v>710</v>
      </c>
      <c r="R242" s="11">
        <v>11186</v>
      </c>
      <c r="S242" s="11">
        <v>11896</v>
      </c>
      <c r="T242" s="40">
        <f t="shared" si="1"/>
        <v>0.24545548333849168</v>
      </c>
      <c r="U242" s="51">
        <v>1491</v>
      </c>
      <c r="V242" s="11">
        <v>38430</v>
      </c>
      <c r="W242" s="11">
        <v>1894</v>
      </c>
      <c r="X242" s="40">
        <f t="shared" si="2"/>
        <v>4.9284413218839446E-2</v>
      </c>
    </row>
    <row r="243" spans="2:24" ht="13" x14ac:dyDescent="0.15">
      <c r="B243" s="10" t="s">
        <v>68</v>
      </c>
      <c r="C243" s="10">
        <v>20</v>
      </c>
      <c r="D243" s="11">
        <v>464161</v>
      </c>
      <c r="E243" s="11">
        <v>61375</v>
      </c>
      <c r="F243" s="11">
        <v>32040.644</v>
      </c>
      <c r="G243" s="11">
        <v>0.66</v>
      </c>
      <c r="H243" s="11">
        <v>0.25</v>
      </c>
      <c r="I243" s="11">
        <v>0.93</v>
      </c>
      <c r="J243" s="11">
        <v>303562</v>
      </c>
      <c r="K243" s="11">
        <v>191290</v>
      </c>
      <c r="L243" s="11">
        <v>49934</v>
      </c>
      <c r="M243" s="11">
        <v>51671</v>
      </c>
      <c r="N243" s="11">
        <v>16034</v>
      </c>
      <c r="O243" s="15">
        <f t="shared" si="0"/>
        <v>0.32110385709136058</v>
      </c>
      <c r="P243" s="51">
        <v>207</v>
      </c>
      <c r="Q243" s="11">
        <v>872</v>
      </c>
      <c r="R243" s="11">
        <v>12328</v>
      </c>
      <c r="S243" s="11">
        <v>13200</v>
      </c>
      <c r="T243" s="40">
        <f t="shared" si="1"/>
        <v>0.2554624450852509</v>
      </c>
      <c r="U243" s="51">
        <v>1426</v>
      </c>
      <c r="V243" s="11">
        <v>33090</v>
      </c>
      <c r="W243" s="11">
        <v>1766</v>
      </c>
      <c r="X243" s="40">
        <f t="shared" si="2"/>
        <v>5.336959806588093E-2</v>
      </c>
    </row>
    <row r="244" spans="2:24" ht="13" x14ac:dyDescent="0.15">
      <c r="B244" s="10" t="s">
        <v>68</v>
      </c>
      <c r="C244" s="10">
        <v>21</v>
      </c>
      <c r="D244" s="11">
        <v>461728</v>
      </c>
      <c r="E244" s="11">
        <v>15396</v>
      </c>
      <c r="F244" s="11">
        <v>3044.4731999999999</v>
      </c>
      <c r="G244" s="11">
        <v>0.62</v>
      </c>
      <c r="H244" s="11">
        <v>0.24</v>
      </c>
      <c r="I244" s="11">
        <v>0.91</v>
      </c>
      <c r="J244" s="11">
        <v>282102</v>
      </c>
      <c r="K244" s="11">
        <v>166172</v>
      </c>
      <c r="L244" s="11">
        <v>33307</v>
      </c>
      <c r="M244" s="11">
        <v>31017</v>
      </c>
      <c r="N244" s="11">
        <v>2531</v>
      </c>
      <c r="O244" s="15">
        <f t="shared" si="0"/>
        <v>7.5990032125379053E-2</v>
      </c>
      <c r="P244" s="51">
        <v>144</v>
      </c>
      <c r="Q244" s="11">
        <v>232</v>
      </c>
      <c r="R244" s="11">
        <v>5850</v>
      </c>
      <c r="S244" s="11">
        <v>6082</v>
      </c>
      <c r="T244" s="40">
        <f t="shared" si="1"/>
        <v>0.19608601734532677</v>
      </c>
      <c r="U244" s="51">
        <v>1178</v>
      </c>
      <c r="V244" s="11">
        <v>58383</v>
      </c>
      <c r="W244" s="11">
        <v>1110</v>
      </c>
      <c r="X244" s="40">
        <f t="shared" si="2"/>
        <v>1.9012383741842661E-2</v>
      </c>
    </row>
    <row r="245" spans="2:24" ht="13" x14ac:dyDescent="0.15">
      <c r="B245" s="10" t="s">
        <v>68</v>
      </c>
      <c r="C245" s="10">
        <v>22</v>
      </c>
      <c r="D245" s="11">
        <v>451662</v>
      </c>
      <c r="E245" s="11">
        <v>53455</v>
      </c>
      <c r="F245" s="11">
        <v>27631.402600000001</v>
      </c>
      <c r="G245" s="11">
        <v>0.65</v>
      </c>
      <c r="H245" s="11">
        <v>0.24</v>
      </c>
      <c r="I245" s="11">
        <v>0.93</v>
      </c>
      <c r="J245" s="11">
        <v>296037</v>
      </c>
      <c r="K245" s="11">
        <v>183536</v>
      </c>
      <c r="L245" s="11">
        <v>49507</v>
      </c>
      <c r="M245" s="11">
        <v>38512</v>
      </c>
      <c r="N245" s="11">
        <v>14331</v>
      </c>
      <c r="O245" s="15">
        <f t="shared" si="0"/>
        <v>0.28947421576746724</v>
      </c>
      <c r="P245" s="51">
        <v>198</v>
      </c>
      <c r="Q245" s="11">
        <v>624</v>
      </c>
      <c r="R245" s="11">
        <v>8999</v>
      </c>
      <c r="S245" s="11">
        <v>9623</v>
      </c>
      <c r="T245" s="40">
        <f t="shared" si="1"/>
        <v>0.24987017033651848</v>
      </c>
      <c r="U245" s="51">
        <v>1262</v>
      </c>
      <c r="V245" s="11">
        <v>34071</v>
      </c>
      <c r="W245" s="11">
        <v>1358</v>
      </c>
      <c r="X245" s="40">
        <f t="shared" si="2"/>
        <v>3.9857943705790849E-2</v>
      </c>
    </row>
    <row r="246" spans="2:24" ht="13" x14ac:dyDescent="0.15">
      <c r="B246" s="10" t="s">
        <v>68</v>
      </c>
      <c r="C246" s="10">
        <v>23</v>
      </c>
      <c r="D246" s="11">
        <v>472848</v>
      </c>
      <c r="E246" s="11">
        <v>12732</v>
      </c>
      <c r="F246" s="11">
        <v>3949.4259000000002</v>
      </c>
      <c r="G246" s="11">
        <v>0.61</v>
      </c>
      <c r="H246" s="11">
        <v>0.26</v>
      </c>
      <c r="I246" s="11">
        <v>0.92</v>
      </c>
      <c r="J246" s="11">
        <v>302375</v>
      </c>
      <c r="K246" s="11">
        <v>175386</v>
      </c>
      <c r="L246" s="11">
        <v>30413</v>
      </c>
      <c r="M246" s="11">
        <v>32551</v>
      </c>
      <c r="N246" s="11">
        <v>2139</v>
      </c>
      <c r="O246" s="15">
        <f t="shared" si="0"/>
        <v>7.0331766021109396E-2</v>
      </c>
      <c r="P246" s="51">
        <v>121</v>
      </c>
      <c r="Q246" s="11">
        <v>169</v>
      </c>
      <c r="R246" s="11">
        <v>5511</v>
      </c>
      <c r="S246" s="11">
        <v>5680</v>
      </c>
      <c r="T246" s="40">
        <f t="shared" si="1"/>
        <v>0.17449540720715184</v>
      </c>
      <c r="U246" s="51">
        <v>1015</v>
      </c>
      <c r="V246" s="11">
        <v>60457</v>
      </c>
      <c r="W246" s="11">
        <v>824</v>
      </c>
      <c r="X246" s="40">
        <f t="shared" si="2"/>
        <v>1.3629521808888963E-2</v>
      </c>
    </row>
    <row r="247" spans="2:24" ht="13" x14ac:dyDescent="0.15">
      <c r="B247" s="10" t="s">
        <v>68</v>
      </c>
      <c r="C247" s="10">
        <v>24</v>
      </c>
      <c r="D247" s="11">
        <v>468169</v>
      </c>
      <c r="E247" s="11">
        <v>12956</v>
      </c>
      <c r="F247" s="11">
        <v>4012.1943999999999</v>
      </c>
      <c r="G247" s="11">
        <v>0.6</v>
      </c>
      <c r="H247" s="11">
        <v>0.25</v>
      </c>
      <c r="I247" s="11">
        <v>0.92</v>
      </c>
      <c r="J247" s="11">
        <v>299688</v>
      </c>
      <c r="K247" s="11">
        <v>172664</v>
      </c>
      <c r="L247" s="11">
        <v>31494</v>
      </c>
      <c r="M247" s="11">
        <v>29489</v>
      </c>
      <c r="N247" s="11">
        <v>2204</v>
      </c>
      <c r="O247" s="15">
        <f t="shared" si="0"/>
        <v>6.9981583793738492E-2</v>
      </c>
      <c r="P247" s="51">
        <v>178</v>
      </c>
      <c r="Q247" s="11">
        <v>174</v>
      </c>
      <c r="R247" s="11">
        <v>5249</v>
      </c>
      <c r="S247" s="11">
        <v>5423</v>
      </c>
      <c r="T247" s="40">
        <f t="shared" si="1"/>
        <v>0.18389908101325919</v>
      </c>
      <c r="U247" s="51">
        <v>1139</v>
      </c>
      <c r="V247" s="11">
        <v>60483</v>
      </c>
      <c r="W247" s="11">
        <v>810</v>
      </c>
      <c r="X247" s="40">
        <f t="shared" si="2"/>
        <v>1.3392192847577006E-2</v>
      </c>
    </row>
    <row r="248" spans="2:24" ht="13" x14ac:dyDescent="0.15">
      <c r="B248" s="10" t="s">
        <v>68</v>
      </c>
      <c r="C248" s="10">
        <v>25</v>
      </c>
      <c r="D248" s="11">
        <v>471432</v>
      </c>
      <c r="E248" s="11">
        <v>82475</v>
      </c>
      <c r="F248" s="11">
        <v>52007.654900000001</v>
      </c>
      <c r="G248" s="11">
        <v>0.67</v>
      </c>
      <c r="H248" s="11">
        <v>0.27</v>
      </c>
      <c r="I248" s="11">
        <v>0.93</v>
      </c>
      <c r="J248" s="11">
        <v>314028</v>
      </c>
      <c r="K248" s="11">
        <v>200542</v>
      </c>
      <c r="L248" s="11">
        <v>53853</v>
      </c>
      <c r="M248" s="11">
        <v>39183</v>
      </c>
      <c r="N248" s="11">
        <v>21561</v>
      </c>
      <c r="O248" s="15">
        <f t="shared" si="0"/>
        <v>0.40036766753941283</v>
      </c>
      <c r="P248" s="51">
        <v>564</v>
      </c>
      <c r="Q248" s="11">
        <v>1102</v>
      </c>
      <c r="R248" s="11">
        <v>10456</v>
      </c>
      <c r="S248" s="11">
        <v>11558</v>
      </c>
      <c r="T248" s="40">
        <f t="shared" si="1"/>
        <v>0.29497486154709951</v>
      </c>
      <c r="U248" s="51">
        <v>1420</v>
      </c>
      <c r="V248" s="11">
        <v>33487</v>
      </c>
      <c r="W248" s="11">
        <v>2079</v>
      </c>
      <c r="X248" s="40">
        <f t="shared" si="2"/>
        <v>6.2083793710992326E-2</v>
      </c>
    </row>
    <row r="249" spans="2:24" ht="13" x14ac:dyDescent="0.15">
      <c r="B249" s="10" t="s">
        <v>68</v>
      </c>
      <c r="C249" s="10">
        <v>26</v>
      </c>
      <c r="D249" s="11">
        <v>456306</v>
      </c>
      <c r="E249" s="11">
        <v>107597</v>
      </c>
      <c r="F249" s="11">
        <v>68621.911099999998</v>
      </c>
      <c r="G249" s="11">
        <v>0.69</v>
      </c>
      <c r="H249" s="11">
        <v>0.25</v>
      </c>
      <c r="I249" s="11">
        <v>0.93</v>
      </c>
      <c r="J249" s="11">
        <v>288108</v>
      </c>
      <c r="K249" s="11">
        <v>191886</v>
      </c>
      <c r="L249" s="11">
        <v>55071</v>
      </c>
      <c r="M249" s="11">
        <v>54432</v>
      </c>
      <c r="N249" s="11">
        <v>28054</v>
      </c>
      <c r="O249" s="15">
        <f t="shared" si="0"/>
        <v>0.50941511866499611</v>
      </c>
      <c r="P249" s="51">
        <v>232</v>
      </c>
      <c r="Q249" s="11">
        <v>1494</v>
      </c>
      <c r="R249" s="11">
        <v>14120</v>
      </c>
      <c r="S249" s="11">
        <v>15614</v>
      </c>
      <c r="T249" s="40">
        <f t="shared" si="1"/>
        <v>0.28685332157554377</v>
      </c>
      <c r="U249" s="51">
        <v>980</v>
      </c>
      <c r="V249" s="11">
        <v>27261</v>
      </c>
      <c r="W249" s="11">
        <v>2328</v>
      </c>
      <c r="X249" s="40">
        <f t="shared" si="2"/>
        <v>8.5396720589853634E-2</v>
      </c>
    </row>
    <row r="250" spans="2:24" ht="13" x14ac:dyDescent="0.15">
      <c r="B250" s="10" t="s">
        <v>69</v>
      </c>
      <c r="C250" s="10">
        <v>1</v>
      </c>
      <c r="D250" s="11">
        <v>480391</v>
      </c>
      <c r="E250" s="11">
        <v>106133</v>
      </c>
      <c r="F250" s="11">
        <v>71093.997399999993</v>
      </c>
      <c r="G250" s="11">
        <v>0.64</v>
      </c>
      <c r="H250" s="11">
        <v>0.18</v>
      </c>
      <c r="I250" s="11">
        <v>0.94</v>
      </c>
      <c r="J250" s="11">
        <v>320669</v>
      </c>
      <c r="K250" s="11">
        <v>193440</v>
      </c>
      <c r="L250" s="11">
        <v>38218</v>
      </c>
      <c r="M250" s="11">
        <v>82017</v>
      </c>
      <c r="N250" s="11">
        <v>25923</v>
      </c>
      <c r="O250" s="15">
        <f t="shared" si="0"/>
        <v>0.67829295096551367</v>
      </c>
      <c r="P250" s="51">
        <v>223</v>
      </c>
      <c r="Q250" s="11">
        <v>1009</v>
      </c>
      <c r="R250" s="11">
        <v>15061</v>
      </c>
      <c r="S250" s="11">
        <v>16070</v>
      </c>
      <c r="T250" s="40">
        <f t="shared" si="1"/>
        <v>0.19593498908762819</v>
      </c>
      <c r="U250" s="51">
        <v>2172</v>
      </c>
      <c r="V250" s="11">
        <v>11681</v>
      </c>
      <c r="W250" s="11">
        <v>43</v>
      </c>
      <c r="X250" s="40">
        <f t="shared" si="2"/>
        <v>3.6811916787946237E-3</v>
      </c>
    </row>
    <row r="251" spans="2:24" ht="13" x14ac:dyDescent="0.15">
      <c r="B251" s="10" t="s">
        <v>69</v>
      </c>
      <c r="C251" s="10">
        <v>2</v>
      </c>
      <c r="D251" s="11">
        <v>460152</v>
      </c>
      <c r="E251" s="11">
        <v>999</v>
      </c>
      <c r="F251" s="11">
        <v>535.97569999999996</v>
      </c>
      <c r="G251" s="11">
        <v>0.52</v>
      </c>
      <c r="H251" s="11">
        <v>0.18</v>
      </c>
      <c r="I251" s="11">
        <v>0.89</v>
      </c>
      <c r="J251" s="11">
        <v>291123</v>
      </c>
      <c r="K251" s="11">
        <v>139248</v>
      </c>
      <c r="L251" s="11">
        <v>10127</v>
      </c>
      <c r="M251" s="11">
        <v>42506</v>
      </c>
      <c r="N251" s="11">
        <v>109</v>
      </c>
      <c r="O251" s="15">
        <f t="shared" si="0"/>
        <v>1.0763306013626938E-2</v>
      </c>
      <c r="P251" s="51">
        <v>4</v>
      </c>
      <c r="Q251" s="11">
        <v>8</v>
      </c>
      <c r="R251" s="11">
        <v>2202</v>
      </c>
      <c r="S251" s="11">
        <v>2210</v>
      </c>
      <c r="T251" s="40">
        <f t="shared" si="1"/>
        <v>5.1992659859784504E-2</v>
      </c>
      <c r="U251" s="51">
        <v>405</v>
      </c>
      <c r="V251" s="11">
        <v>26539</v>
      </c>
      <c r="W251" s="11">
        <v>3</v>
      </c>
      <c r="X251" s="40">
        <f t="shared" si="2"/>
        <v>1.1304118467161535E-4</v>
      </c>
    </row>
    <row r="252" spans="2:24" ht="13" x14ac:dyDescent="0.15">
      <c r="B252" s="10" t="s">
        <v>69</v>
      </c>
      <c r="C252" s="10">
        <v>3</v>
      </c>
      <c r="D252" s="11">
        <v>458200</v>
      </c>
      <c r="E252" s="11">
        <v>155343</v>
      </c>
      <c r="F252" s="11">
        <v>99146.727899999896</v>
      </c>
      <c r="G252" s="11">
        <v>0.72</v>
      </c>
      <c r="H252" s="11">
        <v>0.21</v>
      </c>
      <c r="I252" s="11">
        <v>0.93</v>
      </c>
      <c r="J252" s="11">
        <v>295720</v>
      </c>
      <c r="K252" s="11">
        <v>201320</v>
      </c>
      <c r="L252" s="11">
        <v>68683</v>
      </c>
      <c r="M252" s="11">
        <v>30053</v>
      </c>
      <c r="N252" s="11">
        <v>42751</v>
      </c>
      <c r="O252" s="15">
        <f t="shared" si="0"/>
        <v>0.62243932268538071</v>
      </c>
      <c r="P252" s="51">
        <v>391</v>
      </c>
      <c r="Q252" s="11">
        <v>1373</v>
      </c>
      <c r="R252" s="11">
        <v>8647</v>
      </c>
      <c r="S252" s="11">
        <v>10020</v>
      </c>
      <c r="T252" s="40">
        <f t="shared" si="1"/>
        <v>0.3334109739460287</v>
      </c>
      <c r="U252" s="51">
        <v>1290</v>
      </c>
      <c r="V252" s="11">
        <v>2649</v>
      </c>
      <c r="W252" s="11">
        <v>151</v>
      </c>
      <c r="X252" s="40">
        <f t="shared" si="2"/>
        <v>5.7002642506606263E-2</v>
      </c>
    </row>
    <row r="253" spans="2:24" ht="13" x14ac:dyDescent="0.15">
      <c r="B253" s="10" t="s">
        <v>69</v>
      </c>
      <c r="C253" s="10">
        <v>4</v>
      </c>
      <c r="D253" s="11">
        <v>468985</v>
      </c>
      <c r="E253" s="11">
        <v>8804</v>
      </c>
      <c r="F253" s="11">
        <v>5883.2485999999999</v>
      </c>
      <c r="G253" s="11">
        <v>0.53</v>
      </c>
      <c r="H253" s="11">
        <v>0.18</v>
      </c>
      <c r="I253" s="11">
        <v>0.92</v>
      </c>
      <c r="J253" s="11">
        <v>309857</v>
      </c>
      <c r="K253" s="11">
        <v>152406</v>
      </c>
      <c r="L253" s="11">
        <v>13633</v>
      </c>
      <c r="M253" s="11">
        <v>54227</v>
      </c>
      <c r="N253" s="11">
        <v>1261</v>
      </c>
      <c r="O253" s="15">
        <f t="shared" si="0"/>
        <v>9.2496149050099022E-2</v>
      </c>
      <c r="P253" s="51">
        <v>63</v>
      </c>
      <c r="Q253" s="11">
        <v>87</v>
      </c>
      <c r="R253" s="11">
        <v>3730</v>
      </c>
      <c r="S253" s="11">
        <v>3817</v>
      </c>
      <c r="T253" s="40">
        <f t="shared" si="1"/>
        <v>7.0389289468346022E-2</v>
      </c>
      <c r="U253" s="51">
        <v>800</v>
      </c>
      <c r="V253" s="11">
        <v>15747</v>
      </c>
      <c r="W253" s="11">
        <v>12</v>
      </c>
      <c r="X253" s="40">
        <f t="shared" si="2"/>
        <v>7.620499142693847E-4</v>
      </c>
    </row>
    <row r="254" spans="2:24" ht="13" x14ac:dyDescent="0.15">
      <c r="B254" s="10" t="s">
        <v>69</v>
      </c>
      <c r="C254" s="10">
        <v>5</v>
      </c>
      <c r="D254" s="11">
        <v>478856</v>
      </c>
      <c r="E254" s="11">
        <v>15862</v>
      </c>
      <c r="F254" s="11">
        <v>9799.1366999999991</v>
      </c>
      <c r="G254" s="11">
        <v>0.54</v>
      </c>
      <c r="H254" s="11">
        <v>0.17</v>
      </c>
      <c r="I254" s="11">
        <v>0.91</v>
      </c>
      <c r="J254" s="11">
        <v>308051</v>
      </c>
      <c r="K254" s="11">
        <v>153785</v>
      </c>
      <c r="L254" s="11">
        <v>20992</v>
      </c>
      <c r="M254" s="11">
        <v>50735</v>
      </c>
      <c r="N254" s="11">
        <v>2747</v>
      </c>
      <c r="O254" s="15">
        <f t="shared" si="0"/>
        <v>0.130859375</v>
      </c>
      <c r="P254" s="51">
        <v>103</v>
      </c>
      <c r="Q254" s="11">
        <v>65</v>
      </c>
      <c r="R254" s="11">
        <v>3042</v>
      </c>
      <c r="S254" s="11">
        <v>3107</v>
      </c>
      <c r="T254" s="40">
        <f t="shared" si="1"/>
        <v>6.1239775303045238E-2</v>
      </c>
      <c r="U254" s="51">
        <v>629</v>
      </c>
      <c r="V254" s="11">
        <v>13809</v>
      </c>
      <c r="W254" s="11">
        <v>14</v>
      </c>
      <c r="X254" s="40">
        <f t="shared" si="2"/>
        <v>1.0138315591281049E-3</v>
      </c>
    </row>
    <row r="255" spans="2:24" ht="13" x14ac:dyDescent="0.15">
      <c r="B255" s="10" t="s">
        <v>69</v>
      </c>
      <c r="C255" s="10">
        <v>6</v>
      </c>
      <c r="D255" s="11">
        <v>482589</v>
      </c>
      <c r="E255" s="11">
        <v>24050</v>
      </c>
      <c r="F255" s="11">
        <v>17122.733400000001</v>
      </c>
      <c r="G255" s="11">
        <v>0.55000000000000004</v>
      </c>
      <c r="H255" s="11">
        <v>0.19</v>
      </c>
      <c r="I255" s="11">
        <v>0.93</v>
      </c>
      <c r="J255" s="11">
        <v>313334</v>
      </c>
      <c r="K255" s="11">
        <v>159096</v>
      </c>
      <c r="L255" s="11">
        <v>14250</v>
      </c>
      <c r="M255" s="11">
        <v>68084</v>
      </c>
      <c r="N255" s="11">
        <v>3841</v>
      </c>
      <c r="O255" s="15">
        <f t="shared" si="0"/>
        <v>0.26954385964912281</v>
      </c>
      <c r="P255" s="51">
        <v>60</v>
      </c>
      <c r="Q255" s="11">
        <v>319</v>
      </c>
      <c r="R255" s="11">
        <v>6146</v>
      </c>
      <c r="S255" s="11">
        <v>6465</v>
      </c>
      <c r="T255" s="40">
        <f t="shared" si="1"/>
        <v>9.4956230538746259E-2</v>
      </c>
      <c r="U255" s="51">
        <v>669</v>
      </c>
      <c r="V255" s="11">
        <v>24874</v>
      </c>
      <c r="W255" s="11">
        <v>58</v>
      </c>
      <c r="X255" s="40">
        <f t="shared" si="2"/>
        <v>2.3317520302323712E-3</v>
      </c>
    </row>
    <row r="256" spans="2:24" ht="13" x14ac:dyDescent="0.15">
      <c r="B256" s="10" t="s">
        <v>69</v>
      </c>
      <c r="C256" s="10">
        <v>7</v>
      </c>
      <c r="D256" s="11">
        <v>490834</v>
      </c>
      <c r="E256" s="11">
        <v>9914</v>
      </c>
      <c r="F256" s="11">
        <v>5581.0330000000004</v>
      </c>
      <c r="G256" s="11">
        <v>0.55000000000000004</v>
      </c>
      <c r="H256" s="11">
        <v>0.19</v>
      </c>
      <c r="I256" s="11">
        <v>0.92</v>
      </c>
      <c r="J256" s="11">
        <v>343317</v>
      </c>
      <c r="K256" s="11">
        <v>180108</v>
      </c>
      <c r="L256" s="11">
        <v>20677</v>
      </c>
      <c r="M256" s="11">
        <v>68336</v>
      </c>
      <c r="N256" s="11">
        <v>1633</v>
      </c>
      <c r="O256" s="15">
        <f t="shared" si="0"/>
        <v>7.8976640711902107E-2</v>
      </c>
      <c r="P256" s="51">
        <v>37</v>
      </c>
      <c r="Q256" s="11">
        <v>160</v>
      </c>
      <c r="R256" s="11">
        <v>7229</v>
      </c>
      <c r="S256" s="11">
        <v>7389</v>
      </c>
      <c r="T256" s="40">
        <f t="shared" si="1"/>
        <v>0.10812748770779677</v>
      </c>
      <c r="U256" s="51">
        <v>1251</v>
      </c>
      <c r="V256" s="11">
        <v>8871</v>
      </c>
      <c r="W256" s="11">
        <v>30</v>
      </c>
      <c r="X256" s="40">
        <f t="shared" si="2"/>
        <v>3.3818058843422386E-3</v>
      </c>
    </row>
    <row r="257" spans="2:24" ht="13" x14ac:dyDescent="0.15">
      <c r="B257" s="10" t="s">
        <v>69</v>
      </c>
      <c r="C257" s="10">
        <v>8</v>
      </c>
      <c r="D257" s="11">
        <v>469316</v>
      </c>
      <c r="E257" s="11">
        <v>36410</v>
      </c>
      <c r="F257" s="11">
        <v>26647.766899999999</v>
      </c>
      <c r="G257" s="11">
        <v>0.56999999999999995</v>
      </c>
      <c r="H257" s="11">
        <v>0.18</v>
      </c>
      <c r="I257" s="11">
        <v>0.93</v>
      </c>
      <c r="J257" s="11">
        <v>312047</v>
      </c>
      <c r="K257" s="11">
        <v>167549</v>
      </c>
      <c r="L257" s="11">
        <v>17033</v>
      </c>
      <c r="M257" s="11">
        <v>77628</v>
      </c>
      <c r="N257" s="11">
        <v>7780</v>
      </c>
      <c r="O257" s="15">
        <f t="shared" si="0"/>
        <v>0.45676040627018138</v>
      </c>
      <c r="P257" s="51">
        <v>329</v>
      </c>
      <c r="Q257" s="11">
        <v>899</v>
      </c>
      <c r="R257" s="11">
        <v>10577</v>
      </c>
      <c r="S257" s="11">
        <v>11476</v>
      </c>
      <c r="T257" s="40">
        <f t="shared" si="1"/>
        <v>0.14783325604163447</v>
      </c>
      <c r="U257" s="51">
        <v>1545</v>
      </c>
      <c r="V257" s="11">
        <v>14985</v>
      </c>
      <c r="W257" s="11">
        <v>49</v>
      </c>
      <c r="X257" s="40">
        <f t="shared" si="2"/>
        <v>3.2699366032699368E-3</v>
      </c>
    </row>
    <row r="258" spans="2:24" ht="13" x14ac:dyDescent="0.15">
      <c r="B258" s="10" t="s">
        <v>69</v>
      </c>
      <c r="C258" s="10">
        <v>9</v>
      </c>
      <c r="D258" s="11">
        <v>483074</v>
      </c>
      <c r="E258" s="11">
        <v>60465</v>
      </c>
      <c r="F258" s="11">
        <v>39929.619100000004</v>
      </c>
      <c r="G258" s="11">
        <v>0.6</v>
      </c>
      <c r="H258" s="11">
        <v>0.18</v>
      </c>
      <c r="I258" s="11">
        <v>0.93</v>
      </c>
      <c r="J258" s="11">
        <v>308087</v>
      </c>
      <c r="K258" s="11">
        <v>173234</v>
      </c>
      <c r="L258" s="11">
        <v>29453</v>
      </c>
      <c r="M258" s="11">
        <v>51628</v>
      </c>
      <c r="N258" s="11">
        <v>11396</v>
      </c>
      <c r="O258" s="15">
        <f t="shared" si="0"/>
        <v>0.38692153600651885</v>
      </c>
      <c r="P258" s="51">
        <v>143</v>
      </c>
      <c r="Q258" s="11">
        <v>382</v>
      </c>
      <c r="R258" s="11">
        <v>6945</v>
      </c>
      <c r="S258" s="11">
        <v>7327</v>
      </c>
      <c r="T258" s="40">
        <f t="shared" si="1"/>
        <v>0.14191911365925466</v>
      </c>
      <c r="U258" s="51">
        <v>991</v>
      </c>
      <c r="V258" s="11">
        <v>9079</v>
      </c>
      <c r="W258" s="11">
        <v>64</v>
      </c>
      <c r="X258" s="40">
        <f t="shared" si="2"/>
        <v>7.0492344971913208E-3</v>
      </c>
    </row>
    <row r="259" spans="2:24" ht="13" x14ac:dyDescent="0.15">
      <c r="B259" s="10" t="s">
        <v>69</v>
      </c>
      <c r="C259" s="10">
        <v>10</v>
      </c>
      <c r="D259" s="11">
        <v>472970</v>
      </c>
      <c r="E259" s="11">
        <v>68460</v>
      </c>
      <c r="F259" s="11">
        <v>50518.895400000001</v>
      </c>
      <c r="G259" s="11">
        <v>0.62</v>
      </c>
      <c r="H259" s="11">
        <v>0.17</v>
      </c>
      <c r="I259" s="11">
        <v>0.93</v>
      </c>
      <c r="J259" s="11">
        <v>306585</v>
      </c>
      <c r="K259" s="11">
        <v>176546</v>
      </c>
      <c r="L259" s="11">
        <v>23474</v>
      </c>
      <c r="M259" s="11">
        <v>85888</v>
      </c>
      <c r="N259" s="11">
        <v>14765</v>
      </c>
      <c r="O259" s="15">
        <f t="shared" ref="O259:O377" si="3">N259/L259</f>
        <v>0.62899378035273068</v>
      </c>
      <c r="P259" s="51">
        <v>315</v>
      </c>
      <c r="Q259" s="11">
        <v>701</v>
      </c>
      <c r="R259" s="11">
        <v>14126</v>
      </c>
      <c r="S259" s="11">
        <v>14827</v>
      </c>
      <c r="T259" s="40">
        <f t="shared" ref="T259:T377" si="4">S259/M259</f>
        <v>0.17263179955290611</v>
      </c>
      <c r="U259" s="51">
        <v>1678</v>
      </c>
      <c r="V259" s="11">
        <v>14359</v>
      </c>
      <c r="W259" s="11">
        <v>51</v>
      </c>
      <c r="X259" s="40">
        <f t="shared" ref="X259:X377" si="5">W259/V259</f>
        <v>3.5517793718225503E-3</v>
      </c>
    </row>
    <row r="260" spans="2:24" ht="13" x14ac:dyDescent="0.15">
      <c r="B260" s="10" t="s">
        <v>69</v>
      </c>
      <c r="C260" s="10">
        <v>11</v>
      </c>
      <c r="D260" s="11">
        <v>485174</v>
      </c>
      <c r="E260" s="11">
        <v>234256</v>
      </c>
      <c r="F260" s="11">
        <v>180612.33309999999</v>
      </c>
      <c r="G260" s="11">
        <v>0.76</v>
      </c>
      <c r="H260" s="11">
        <v>0.22</v>
      </c>
      <c r="I260" s="11">
        <v>0.94</v>
      </c>
      <c r="J260" s="11">
        <v>288297</v>
      </c>
      <c r="K260" s="11">
        <v>209327</v>
      </c>
      <c r="L260" s="11">
        <v>77619</v>
      </c>
      <c r="M260" s="11">
        <v>18326</v>
      </c>
      <c r="N260" s="11">
        <v>54382</v>
      </c>
      <c r="O260" s="15">
        <f t="shared" si="3"/>
        <v>0.70062742369780595</v>
      </c>
      <c r="P260" s="51">
        <v>406</v>
      </c>
      <c r="Q260" s="11">
        <v>1169</v>
      </c>
      <c r="R260" s="11">
        <v>5649</v>
      </c>
      <c r="S260" s="11">
        <v>6818</v>
      </c>
      <c r="T260" s="40">
        <f t="shared" si="4"/>
        <v>0.37203972498090143</v>
      </c>
      <c r="U260" s="51">
        <v>310</v>
      </c>
      <c r="V260" s="11">
        <v>2139</v>
      </c>
      <c r="W260" s="11">
        <v>175</v>
      </c>
      <c r="X260" s="40">
        <f t="shared" si="5"/>
        <v>8.181393174380551E-2</v>
      </c>
    </row>
    <row r="261" spans="2:24" ht="13" x14ac:dyDescent="0.15">
      <c r="B261" s="10" t="s">
        <v>69</v>
      </c>
      <c r="C261" s="10">
        <v>12</v>
      </c>
      <c r="D261" s="11">
        <v>462373</v>
      </c>
      <c r="E261" s="11">
        <v>6780</v>
      </c>
      <c r="F261" s="11">
        <v>3641.1808000000001</v>
      </c>
      <c r="G261" s="11">
        <v>0.53</v>
      </c>
      <c r="H261" s="11">
        <v>0.19</v>
      </c>
      <c r="I261" s="11">
        <v>0.9</v>
      </c>
      <c r="J261" s="11">
        <v>300324</v>
      </c>
      <c r="K261" s="11">
        <v>148922</v>
      </c>
      <c r="L261" s="11">
        <v>16576</v>
      </c>
      <c r="M261" s="11">
        <v>49561</v>
      </c>
      <c r="N261" s="11">
        <v>1672</v>
      </c>
      <c r="O261" s="15">
        <f t="shared" si="3"/>
        <v>0.10086872586872588</v>
      </c>
      <c r="P261" s="51">
        <v>70</v>
      </c>
      <c r="Q261" s="11">
        <v>56</v>
      </c>
      <c r="R261" s="11">
        <v>3590</v>
      </c>
      <c r="S261" s="11">
        <v>3646</v>
      </c>
      <c r="T261" s="40">
        <f t="shared" si="4"/>
        <v>7.3565908678194541E-2</v>
      </c>
      <c r="U261" s="51">
        <v>739</v>
      </c>
      <c r="V261" s="11">
        <v>16853</v>
      </c>
      <c r="W261" s="11">
        <v>3</v>
      </c>
      <c r="X261" s="40">
        <f t="shared" si="5"/>
        <v>1.7800984987835993E-4</v>
      </c>
    </row>
    <row r="262" spans="2:24" ht="13" x14ac:dyDescent="0.15">
      <c r="B262" s="10" t="s">
        <v>69</v>
      </c>
      <c r="C262" s="10">
        <v>13</v>
      </c>
      <c r="D262" s="11">
        <v>476843</v>
      </c>
      <c r="E262" s="11">
        <v>53392</v>
      </c>
      <c r="F262" s="11">
        <v>35399.318399999996</v>
      </c>
      <c r="G262" s="11">
        <v>0.61</v>
      </c>
      <c r="H262" s="11">
        <v>0.2</v>
      </c>
      <c r="I262" s="11">
        <v>0.93</v>
      </c>
      <c r="J262" s="11">
        <v>320457</v>
      </c>
      <c r="K262" s="11">
        <v>182095</v>
      </c>
      <c r="L262" s="11">
        <v>29025</v>
      </c>
      <c r="M262" s="11">
        <v>60039</v>
      </c>
      <c r="N262" s="11">
        <v>10473</v>
      </c>
      <c r="O262" s="15">
        <f t="shared" si="3"/>
        <v>0.3608268733850129</v>
      </c>
      <c r="P262" s="51">
        <v>132</v>
      </c>
      <c r="Q262" s="11">
        <v>424</v>
      </c>
      <c r="R262" s="11">
        <v>8167</v>
      </c>
      <c r="S262" s="11">
        <v>8591</v>
      </c>
      <c r="T262" s="40">
        <f t="shared" si="4"/>
        <v>0.14309032462232882</v>
      </c>
      <c r="U262" s="51">
        <v>1257</v>
      </c>
      <c r="V262" s="11">
        <v>5476</v>
      </c>
      <c r="W262" s="11">
        <v>60</v>
      </c>
      <c r="X262" s="40">
        <f t="shared" si="5"/>
        <v>1.095690284879474E-2</v>
      </c>
    </row>
    <row r="263" spans="2:24" ht="13" x14ac:dyDescent="0.15">
      <c r="B263" s="10" t="s">
        <v>69</v>
      </c>
      <c r="C263" s="10">
        <v>14</v>
      </c>
      <c r="D263" s="11">
        <v>476661</v>
      </c>
      <c r="E263" s="11">
        <v>12255</v>
      </c>
      <c r="F263" s="11">
        <v>7603.3841000000002</v>
      </c>
      <c r="G263" s="11">
        <v>0.54</v>
      </c>
      <c r="H263" s="11">
        <v>0.19</v>
      </c>
      <c r="I263" s="11">
        <v>0.92</v>
      </c>
      <c r="J263" s="11">
        <v>323614</v>
      </c>
      <c r="K263" s="11">
        <v>163494</v>
      </c>
      <c r="L263" s="11">
        <v>15369</v>
      </c>
      <c r="M263" s="11">
        <v>73515</v>
      </c>
      <c r="N263" s="11">
        <v>2266</v>
      </c>
      <c r="O263" s="15">
        <f t="shared" si="3"/>
        <v>0.14743965124601471</v>
      </c>
      <c r="P263" s="51">
        <v>76</v>
      </c>
      <c r="Q263" s="11">
        <v>180</v>
      </c>
      <c r="R263" s="11">
        <v>5442</v>
      </c>
      <c r="S263" s="11">
        <v>5622</v>
      </c>
      <c r="T263" s="40">
        <f t="shared" si="4"/>
        <v>7.6474188941032445E-2</v>
      </c>
      <c r="U263" s="51">
        <v>666</v>
      </c>
      <c r="V263" s="11">
        <v>19225</v>
      </c>
      <c r="W263" s="11">
        <v>33</v>
      </c>
      <c r="X263" s="40">
        <f t="shared" si="5"/>
        <v>1.716514954486346E-3</v>
      </c>
    </row>
    <row r="264" spans="2:24" ht="13" x14ac:dyDescent="0.15">
      <c r="B264" s="10" t="s">
        <v>69</v>
      </c>
      <c r="C264" s="10">
        <v>15</v>
      </c>
      <c r="D264" s="11">
        <v>444462</v>
      </c>
      <c r="E264" s="11">
        <v>46366</v>
      </c>
      <c r="F264" s="11">
        <v>27724.7363</v>
      </c>
      <c r="G264" s="11">
        <v>0.61</v>
      </c>
      <c r="H264" s="11">
        <v>0.18</v>
      </c>
      <c r="I264" s="11">
        <v>0.93</v>
      </c>
      <c r="J264" s="11">
        <v>286523</v>
      </c>
      <c r="K264" s="11">
        <v>165162</v>
      </c>
      <c r="L264" s="11">
        <v>25944</v>
      </c>
      <c r="M264" s="11">
        <v>49488</v>
      </c>
      <c r="N264" s="11">
        <v>9466</v>
      </c>
      <c r="O264" s="15">
        <f t="shared" si="3"/>
        <v>0.36486278137526978</v>
      </c>
      <c r="P264" s="51">
        <v>239</v>
      </c>
      <c r="Q264" s="11">
        <v>777</v>
      </c>
      <c r="R264" s="11">
        <v>9943</v>
      </c>
      <c r="S264" s="11">
        <v>10720</v>
      </c>
      <c r="T264" s="40">
        <f t="shared" si="4"/>
        <v>0.21661817006142903</v>
      </c>
      <c r="U264" s="51">
        <v>1761</v>
      </c>
      <c r="V264" s="11">
        <v>9791</v>
      </c>
      <c r="W264" s="11">
        <v>114</v>
      </c>
      <c r="X264" s="40">
        <f t="shared" si="5"/>
        <v>1.1643345929935656E-2</v>
      </c>
    </row>
    <row r="265" spans="2:24" ht="13" x14ac:dyDescent="0.15">
      <c r="B265" s="10" t="s">
        <v>70</v>
      </c>
      <c r="C265" s="10">
        <v>1</v>
      </c>
      <c r="D265" s="11">
        <v>363127</v>
      </c>
      <c r="E265" s="11">
        <v>38378</v>
      </c>
      <c r="F265" s="11">
        <v>20312.197800000002</v>
      </c>
      <c r="G265" s="11">
        <v>0.62</v>
      </c>
      <c r="H265" s="11">
        <v>0.2</v>
      </c>
      <c r="I265" s="11">
        <v>0.94</v>
      </c>
      <c r="J265" s="11">
        <v>238112</v>
      </c>
      <c r="K265" s="11">
        <v>140896</v>
      </c>
      <c r="L265" s="11">
        <v>26702</v>
      </c>
      <c r="M265" s="11">
        <v>6991</v>
      </c>
      <c r="N265" s="11">
        <v>8192</v>
      </c>
      <c r="O265" s="15">
        <f t="shared" si="3"/>
        <v>0.30679349861433602</v>
      </c>
      <c r="P265" s="51">
        <v>254</v>
      </c>
      <c r="Q265" s="11">
        <v>331</v>
      </c>
      <c r="R265" s="11">
        <v>2288</v>
      </c>
      <c r="S265" s="11">
        <v>2619</v>
      </c>
      <c r="T265" s="40">
        <f t="shared" si="4"/>
        <v>0.37462451723644685</v>
      </c>
      <c r="U265" s="51">
        <v>242</v>
      </c>
      <c r="V265" s="11">
        <v>55005</v>
      </c>
      <c r="W265" s="11">
        <v>2107</v>
      </c>
      <c r="X265" s="40">
        <f t="shared" si="5"/>
        <v>3.8305608581038091E-2</v>
      </c>
    </row>
    <row r="266" spans="2:24" ht="13" x14ac:dyDescent="0.15">
      <c r="B266" s="10" t="s">
        <v>70</v>
      </c>
      <c r="C266" s="10">
        <v>2</v>
      </c>
      <c r="D266" s="11">
        <v>399134</v>
      </c>
      <c r="E266" s="11">
        <v>6631</v>
      </c>
      <c r="F266" s="11">
        <v>3661.1046000000001</v>
      </c>
      <c r="G266" s="11">
        <v>0.56999999999999995</v>
      </c>
      <c r="H266" s="11">
        <v>0.22</v>
      </c>
      <c r="I266" s="11">
        <v>0.92</v>
      </c>
      <c r="J266" s="11">
        <v>236705</v>
      </c>
      <c r="K266" s="11">
        <v>128315</v>
      </c>
      <c r="L266" s="11">
        <v>20860</v>
      </c>
      <c r="M266" s="11">
        <v>33677</v>
      </c>
      <c r="N266" s="11">
        <v>1338</v>
      </c>
      <c r="O266" s="15">
        <f t="shared" si="3"/>
        <v>6.4141898370086284E-2</v>
      </c>
      <c r="P266" s="51">
        <v>126</v>
      </c>
      <c r="Q266" s="11">
        <v>38</v>
      </c>
      <c r="R266" s="11">
        <v>1907</v>
      </c>
      <c r="S266" s="11">
        <v>1945</v>
      </c>
      <c r="T266" s="40">
        <f t="shared" si="4"/>
        <v>5.7754550583484277E-2</v>
      </c>
      <c r="U266" s="51">
        <v>295</v>
      </c>
      <c r="V266" s="11">
        <v>66889</v>
      </c>
      <c r="W266" s="11">
        <v>366</v>
      </c>
      <c r="X266" s="40">
        <f t="shared" si="5"/>
        <v>5.4717517080536413E-3</v>
      </c>
    </row>
    <row r="267" spans="2:24" ht="13" x14ac:dyDescent="0.15">
      <c r="B267" s="10" t="s">
        <v>70</v>
      </c>
      <c r="C267" s="10">
        <v>3</v>
      </c>
      <c r="D267" s="11">
        <v>338577</v>
      </c>
      <c r="E267" s="11">
        <v>24539</v>
      </c>
      <c r="F267" s="11">
        <v>13918.9341</v>
      </c>
      <c r="G267" s="11">
        <v>0.6</v>
      </c>
      <c r="H267" s="11">
        <v>0.22</v>
      </c>
      <c r="I267" s="11">
        <v>0.92</v>
      </c>
      <c r="J267" s="11">
        <v>203109</v>
      </c>
      <c r="K267" s="11">
        <v>114149</v>
      </c>
      <c r="L267" s="11">
        <v>22744</v>
      </c>
      <c r="M267" s="11">
        <v>11073</v>
      </c>
      <c r="N267" s="11">
        <v>5486</v>
      </c>
      <c r="O267" s="15">
        <f t="shared" si="3"/>
        <v>0.24120647203658108</v>
      </c>
      <c r="P267" s="51">
        <v>255</v>
      </c>
      <c r="Q267" s="11">
        <v>149</v>
      </c>
      <c r="R267" s="11">
        <v>1173</v>
      </c>
      <c r="S267" s="11">
        <v>1322</v>
      </c>
      <c r="T267" s="40">
        <f t="shared" si="4"/>
        <v>0.11938950600559921</v>
      </c>
      <c r="U267" s="51">
        <v>185</v>
      </c>
      <c r="V267" s="11">
        <v>60249</v>
      </c>
      <c r="W267" s="11">
        <v>1081</v>
      </c>
      <c r="X267" s="40">
        <f t="shared" si="5"/>
        <v>1.7942206509651611E-2</v>
      </c>
    </row>
    <row r="268" spans="2:24" ht="13" x14ac:dyDescent="0.15">
      <c r="B268" s="10" t="s">
        <v>70</v>
      </c>
      <c r="C268" s="10">
        <v>4</v>
      </c>
      <c r="D268" s="11">
        <v>375229</v>
      </c>
      <c r="E268" s="11">
        <v>22656</v>
      </c>
      <c r="F268" s="11">
        <v>11866.851199999999</v>
      </c>
      <c r="G268" s="11">
        <v>0.6</v>
      </c>
      <c r="H268" s="11">
        <v>0.2</v>
      </c>
      <c r="I268" s="11">
        <v>0.93</v>
      </c>
      <c r="J268" s="11">
        <v>229592</v>
      </c>
      <c r="K268" s="11">
        <v>131321</v>
      </c>
      <c r="L268" s="11">
        <v>26199</v>
      </c>
      <c r="M268" s="11">
        <v>17480</v>
      </c>
      <c r="N268" s="11">
        <v>5046</v>
      </c>
      <c r="O268" s="15">
        <f t="shared" si="3"/>
        <v>0.19260277109813351</v>
      </c>
      <c r="P268" s="51">
        <v>202</v>
      </c>
      <c r="Q268" s="11">
        <v>202</v>
      </c>
      <c r="R268" s="11">
        <v>2213</v>
      </c>
      <c r="S268" s="11">
        <v>2415</v>
      </c>
      <c r="T268" s="40">
        <f t="shared" si="4"/>
        <v>0.13815789473684212</v>
      </c>
      <c r="U268" s="51">
        <v>384</v>
      </c>
      <c r="V268" s="11">
        <v>58377</v>
      </c>
      <c r="W268" s="11">
        <v>1049</v>
      </c>
      <c r="X268" s="40">
        <f t="shared" si="5"/>
        <v>1.7969405759117461E-2</v>
      </c>
    </row>
    <row r="269" spans="2:24" ht="13" x14ac:dyDescent="0.15">
      <c r="B269" s="10" t="s">
        <v>70</v>
      </c>
      <c r="C269" s="10">
        <v>5</v>
      </c>
      <c r="D269" s="11">
        <v>393690</v>
      </c>
      <c r="E269" s="11">
        <v>45228</v>
      </c>
      <c r="F269" s="11">
        <v>26927.964800000002</v>
      </c>
      <c r="G269" s="11">
        <v>0.62</v>
      </c>
      <c r="H269" s="11">
        <v>0.2</v>
      </c>
      <c r="I269" s="11">
        <v>0.94</v>
      </c>
      <c r="J269" s="11">
        <v>257574</v>
      </c>
      <c r="K269" s="11">
        <v>153388</v>
      </c>
      <c r="L269" s="11">
        <v>29608</v>
      </c>
      <c r="M269" s="11">
        <v>8738</v>
      </c>
      <c r="N269" s="11">
        <v>9938</v>
      </c>
      <c r="O269" s="15">
        <f t="shared" si="3"/>
        <v>0.33565252634423126</v>
      </c>
      <c r="P269" s="51">
        <v>190</v>
      </c>
      <c r="Q269" s="11">
        <v>462</v>
      </c>
      <c r="R269" s="11">
        <v>2441</v>
      </c>
      <c r="S269" s="11">
        <v>2903</v>
      </c>
      <c r="T269" s="40">
        <f t="shared" si="4"/>
        <v>0.33222705424582283</v>
      </c>
      <c r="U269" s="51">
        <v>305</v>
      </c>
      <c r="V269" s="11">
        <v>57562</v>
      </c>
      <c r="W269" s="11">
        <v>1971</v>
      </c>
      <c r="X269" s="40">
        <f t="shared" si="5"/>
        <v>3.4241339772766756E-2</v>
      </c>
    </row>
    <row r="270" spans="2:24" ht="13" x14ac:dyDescent="0.15">
      <c r="B270" s="10" t="s">
        <v>71</v>
      </c>
      <c r="C270" s="10">
        <v>1</v>
      </c>
      <c r="D270" s="11">
        <v>502022</v>
      </c>
      <c r="E270" s="11">
        <v>96165</v>
      </c>
      <c r="F270" s="11">
        <v>33593.919099999999</v>
      </c>
      <c r="G270" s="11">
        <v>0.68</v>
      </c>
      <c r="H270" s="11">
        <v>0.22</v>
      </c>
      <c r="I270" s="11">
        <v>0.93</v>
      </c>
      <c r="J270" s="11">
        <v>317524</v>
      </c>
      <c r="K270" s="11">
        <v>207684</v>
      </c>
      <c r="L270" s="11">
        <v>77749</v>
      </c>
      <c r="M270" s="11">
        <v>22211</v>
      </c>
      <c r="N270" s="11">
        <v>28452</v>
      </c>
      <c r="O270" s="15">
        <f t="shared" si="3"/>
        <v>0.36594682889812086</v>
      </c>
      <c r="P270" s="51">
        <v>786</v>
      </c>
      <c r="Q270" s="11">
        <v>657</v>
      </c>
      <c r="R270" s="11">
        <v>6295</v>
      </c>
      <c r="S270" s="11">
        <v>6952</v>
      </c>
      <c r="T270" s="40">
        <f t="shared" si="4"/>
        <v>0.31299806402233127</v>
      </c>
      <c r="U270" s="51">
        <v>1351</v>
      </c>
      <c r="V270" s="11">
        <v>20938</v>
      </c>
      <c r="W270" s="11">
        <v>1422</v>
      </c>
      <c r="X270" s="40">
        <f t="shared" si="5"/>
        <v>6.7914796064571598E-2</v>
      </c>
    </row>
    <row r="271" spans="2:24" ht="13" x14ac:dyDescent="0.15">
      <c r="B271" s="10" t="s">
        <v>71</v>
      </c>
      <c r="C271" s="10">
        <v>2</v>
      </c>
      <c r="D271" s="11">
        <v>542269</v>
      </c>
      <c r="E271" s="11">
        <v>25230</v>
      </c>
      <c r="F271" s="11">
        <v>9572.2487000000001</v>
      </c>
      <c r="G271" s="11">
        <v>0.6</v>
      </c>
      <c r="H271" s="11">
        <v>0.21</v>
      </c>
      <c r="I271" s="11">
        <v>0.91</v>
      </c>
      <c r="J271" s="11">
        <v>308229</v>
      </c>
      <c r="K271" s="11">
        <v>172416</v>
      </c>
      <c r="L271" s="11">
        <v>31786</v>
      </c>
      <c r="M271" s="11">
        <v>18897</v>
      </c>
      <c r="N271" s="11">
        <v>4785</v>
      </c>
      <c r="O271" s="15">
        <f t="shared" si="3"/>
        <v>0.15053797269238028</v>
      </c>
      <c r="P271" s="51">
        <v>467</v>
      </c>
      <c r="Q271" s="11">
        <v>171</v>
      </c>
      <c r="R271" s="11">
        <v>3647</v>
      </c>
      <c r="S271" s="11">
        <v>3818</v>
      </c>
      <c r="T271" s="40">
        <f t="shared" si="4"/>
        <v>0.20204265227284754</v>
      </c>
      <c r="U271" s="51">
        <v>950</v>
      </c>
      <c r="V271" s="11">
        <v>68965</v>
      </c>
      <c r="W271" s="11">
        <v>765</v>
      </c>
      <c r="X271" s="40">
        <f t="shared" si="5"/>
        <v>1.1092583194373958E-2</v>
      </c>
    </row>
    <row r="272" spans="2:24" ht="13" x14ac:dyDescent="0.15">
      <c r="B272" s="10" t="s">
        <v>71</v>
      </c>
      <c r="C272" s="10">
        <v>3</v>
      </c>
      <c r="D272" s="11">
        <v>518837</v>
      </c>
      <c r="E272" s="11">
        <v>150010</v>
      </c>
      <c r="F272" s="11">
        <v>56345.007599999997</v>
      </c>
      <c r="G272" s="11">
        <v>0.72</v>
      </c>
      <c r="H272" s="11">
        <v>0.25</v>
      </c>
      <c r="I272" s="11">
        <v>0.94</v>
      </c>
      <c r="J272" s="11">
        <v>315306</v>
      </c>
      <c r="K272" s="11">
        <v>218696</v>
      </c>
      <c r="L272" s="11">
        <v>89792</v>
      </c>
      <c r="M272" s="11">
        <v>12638</v>
      </c>
      <c r="N272" s="11">
        <v>42172</v>
      </c>
      <c r="O272" s="15">
        <f t="shared" si="3"/>
        <v>0.46966322166785462</v>
      </c>
      <c r="P272" s="51">
        <v>444</v>
      </c>
      <c r="Q272" s="11">
        <v>483</v>
      </c>
      <c r="R272" s="11">
        <v>3934</v>
      </c>
      <c r="S272" s="11">
        <v>4417</v>
      </c>
      <c r="T272" s="40">
        <f t="shared" si="4"/>
        <v>0.34950150340243707</v>
      </c>
      <c r="U272" s="51">
        <v>705</v>
      </c>
      <c r="V272" s="11">
        <v>19066</v>
      </c>
      <c r="W272" s="11">
        <v>2072</v>
      </c>
      <c r="X272" s="40">
        <f t="shared" si="5"/>
        <v>0.10867512850099653</v>
      </c>
    </row>
    <row r="273" spans="2:24" ht="13" x14ac:dyDescent="0.15">
      <c r="B273" s="10" t="s">
        <v>71</v>
      </c>
      <c r="C273" s="10">
        <v>4</v>
      </c>
      <c r="D273" s="11">
        <v>542645</v>
      </c>
      <c r="E273" s="11">
        <v>61376</v>
      </c>
      <c r="F273" s="11">
        <v>15891.712299999999</v>
      </c>
      <c r="G273" s="11">
        <v>0.64</v>
      </c>
      <c r="H273" s="11">
        <v>0.22</v>
      </c>
      <c r="I273" s="11">
        <v>0.93</v>
      </c>
      <c r="J273" s="11">
        <v>330410</v>
      </c>
      <c r="K273" s="11">
        <v>200864</v>
      </c>
      <c r="L273" s="11">
        <v>61154</v>
      </c>
      <c r="M273" s="11">
        <v>23601</v>
      </c>
      <c r="N273" s="11">
        <v>16525</v>
      </c>
      <c r="O273" s="15">
        <f t="shared" si="3"/>
        <v>0.27021944598881514</v>
      </c>
      <c r="P273" s="51">
        <v>437</v>
      </c>
      <c r="Q273" s="11">
        <v>299</v>
      </c>
      <c r="R273" s="11">
        <v>4926</v>
      </c>
      <c r="S273" s="11">
        <v>5225</v>
      </c>
      <c r="T273" s="40">
        <f t="shared" si="4"/>
        <v>0.2213889241981272</v>
      </c>
      <c r="U273" s="51">
        <v>1067</v>
      </c>
      <c r="V273" s="11">
        <v>37654</v>
      </c>
      <c r="W273" s="11">
        <v>1308</v>
      </c>
      <c r="X273" s="40">
        <f t="shared" si="5"/>
        <v>3.4737345301959953E-2</v>
      </c>
    </row>
    <row r="274" spans="2:24" ht="13" x14ac:dyDescent="0.15">
      <c r="B274" s="10" t="s">
        <v>71</v>
      </c>
      <c r="C274" s="10">
        <v>5</v>
      </c>
      <c r="D274" s="11">
        <v>541320</v>
      </c>
      <c r="E274" s="11">
        <v>39352</v>
      </c>
      <c r="F274" s="11">
        <v>12732.074199999999</v>
      </c>
      <c r="G274" s="11">
        <v>0.63</v>
      </c>
      <c r="H274" s="11">
        <v>0.21</v>
      </c>
      <c r="I274" s="11">
        <v>0.93</v>
      </c>
      <c r="J274" s="11">
        <v>345651</v>
      </c>
      <c r="K274" s="11">
        <v>207144</v>
      </c>
      <c r="L274" s="11">
        <v>53263</v>
      </c>
      <c r="M274" s="11">
        <v>30025</v>
      </c>
      <c r="N274" s="11">
        <v>9981</v>
      </c>
      <c r="O274" s="15">
        <f t="shared" si="3"/>
        <v>0.18739087171207031</v>
      </c>
      <c r="P274" s="51">
        <v>452</v>
      </c>
      <c r="Q274" s="11">
        <v>474</v>
      </c>
      <c r="R274" s="11">
        <v>7755</v>
      </c>
      <c r="S274" s="11">
        <v>8229</v>
      </c>
      <c r="T274" s="40">
        <f t="shared" si="4"/>
        <v>0.27407160699417155</v>
      </c>
      <c r="U274" s="51">
        <v>1987</v>
      </c>
      <c r="V274" s="11">
        <v>41537</v>
      </c>
      <c r="W274" s="11">
        <v>1065</v>
      </c>
      <c r="X274" s="40">
        <f t="shared" si="5"/>
        <v>2.5639791029684379E-2</v>
      </c>
    </row>
    <row r="275" spans="2:24" ht="13" x14ac:dyDescent="0.15">
      <c r="B275" s="10" t="s">
        <v>71</v>
      </c>
      <c r="C275" s="10">
        <v>6</v>
      </c>
      <c r="D275" s="11">
        <v>480811</v>
      </c>
      <c r="E275" s="11">
        <v>51312</v>
      </c>
      <c r="F275" s="11">
        <v>24402.994299999998</v>
      </c>
      <c r="G275" s="11">
        <v>0.65</v>
      </c>
      <c r="H275" s="11">
        <v>0.22</v>
      </c>
      <c r="I275" s="11">
        <v>0.92</v>
      </c>
      <c r="J275" s="11">
        <v>298323</v>
      </c>
      <c r="K275" s="11">
        <v>183667</v>
      </c>
      <c r="L275" s="11">
        <v>58026</v>
      </c>
      <c r="M275" s="11">
        <v>26993</v>
      </c>
      <c r="N275" s="11">
        <v>13634</v>
      </c>
      <c r="O275" s="15">
        <f t="shared" si="3"/>
        <v>0.23496363699031469</v>
      </c>
      <c r="P275" s="51">
        <v>881</v>
      </c>
      <c r="Q275" s="11">
        <v>447</v>
      </c>
      <c r="R275" s="11">
        <v>7006</v>
      </c>
      <c r="S275" s="11">
        <v>7453</v>
      </c>
      <c r="T275" s="40">
        <f t="shared" si="4"/>
        <v>0.27610862075352871</v>
      </c>
      <c r="U275" s="51">
        <v>1774</v>
      </c>
      <c r="V275" s="11">
        <v>31101</v>
      </c>
      <c r="W275" s="11">
        <v>1357</v>
      </c>
      <c r="X275" s="40">
        <f t="shared" si="5"/>
        <v>4.3632037555062536E-2</v>
      </c>
    </row>
    <row r="276" spans="2:24" ht="13" x14ac:dyDescent="0.15">
      <c r="B276" s="10" t="s">
        <v>72</v>
      </c>
      <c r="C276" s="10">
        <v>1</v>
      </c>
      <c r="D276" s="11">
        <v>501608</v>
      </c>
      <c r="E276" s="11">
        <v>32899</v>
      </c>
      <c r="F276" s="11">
        <v>15594.4566</v>
      </c>
      <c r="G276" s="11">
        <v>0.64</v>
      </c>
      <c r="H276" s="11">
        <v>0.23</v>
      </c>
      <c r="I276" s="11">
        <v>0.92</v>
      </c>
      <c r="J276" s="11">
        <v>368325</v>
      </c>
      <c r="K276" s="11">
        <v>230034</v>
      </c>
      <c r="L276" s="11">
        <v>48490</v>
      </c>
      <c r="M276" s="11">
        <v>20866</v>
      </c>
      <c r="N276" s="11">
        <v>9229</v>
      </c>
      <c r="O276" s="15">
        <f t="shared" si="3"/>
        <v>0.19032790266034233</v>
      </c>
      <c r="P276" s="51">
        <v>332</v>
      </c>
      <c r="Q276" s="11">
        <v>490</v>
      </c>
      <c r="R276" s="11">
        <v>7357</v>
      </c>
      <c r="S276" s="11">
        <v>7847</v>
      </c>
      <c r="T276" s="40">
        <f t="shared" si="4"/>
        <v>0.37606632799769962</v>
      </c>
      <c r="U276" s="51">
        <v>1275</v>
      </c>
      <c r="V276" s="11">
        <v>50951</v>
      </c>
      <c r="W276" s="11">
        <v>2407</v>
      </c>
      <c r="X276" s="40">
        <f t="shared" si="5"/>
        <v>4.7241467292104176E-2</v>
      </c>
    </row>
    <row r="277" spans="2:24" ht="13" x14ac:dyDescent="0.15">
      <c r="B277" s="10" t="s">
        <v>72</v>
      </c>
      <c r="C277" s="10">
        <v>2</v>
      </c>
      <c r="D277" s="11">
        <v>399005</v>
      </c>
      <c r="E277" s="11">
        <v>227819</v>
      </c>
      <c r="F277" s="11">
        <v>163700.73850000001</v>
      </c>
      <c r="G277" s="11">
        <v>0.79</v>
      </c>
      <c r="H277" s="11">
        <v>0.3</v>
      </c>
      <c r="I277" s="11">
        <v>0.95</v>
      </c>
      <c r="J277" s="11">
        <v>237979</v>
      </c>
      <c r="K277" s="11">
        <v>184040</v>
      </c>
      <c r="L277" s="11">
        <v>91867</v>
      </c>
      <c r="M277" s="11">
        <v>6476</v>
      </c>
      <c r="N277" s="11">
        <v>69679</v>
      </c>
      <c r="O277" s="15">
        <f t="shared" si="3"/>
        <v>0.75847692860330695</v>
      </c>
      <c r="P277" s="51">
        <v>578</v>
      </c>
      <c r="Q277" s="11">
        <v>727</v>
      </c>
      <c r="R277" s="11">
        <v>2936</v>
      </c>
      <c r="S277" s="11">
        <v>3663</v>
      </c>
      <c r="T277" s="40">
        <f t="shared" si="4"/>
        <v>0.56562693020382948</v>
      </c>
      <c r="U277" s="51">
        <v>194</v>
      </c>
      <c r="V277" s="11">
        <v>21188</v>
      </c>
      <c r="W277" s="11">
        <v>6720</v>
      </c>
      <c r="X277" s="40">
        <f t="shared" si="5"/>
        <v>0.3171606569756466</v>
      </c>
    </row>
    <row r="278" spans="2:24" ht="13" x14ac:dyDescent="0.15">
      <c r="B278" s="10" t="s">
        <v>72</v>
      </c>
      <c r="C278" s="10">
        <v>3</v>
      </c>
      <c r="D278" s="11">
        <v>489952</v>
      </c>
      <c r="E278" s="11">
        <v>399572</v>
      </c>
      <c r="F278" s="11">
        <v>284342.94439999998</v>
      </c>
      <c r="G278" s="11">
        <v>0.85</v>
      </c>
      <c r="H278" s="11">
        <v>0.35</v>
      </c>
      <c r="I278" s="11">
        <v>0.95</v>
      </c>
      <c r="J278" s="11">
        <v>310416</v>
      </c>
      <c r="K278" s="11">
        <v>259521</v>
      </c>
      <c r="L278" s="11">
        <v>119391</v>
      </c>
      <c r="M278" s="11">
        <v>2810</v>
      </c>
      <c r="N278" s="11">
        <v>108508</v>
      </c>
      <c r="O278" s="15">
        <f t="shared" si="3"/>
        <v>0.908845725389686</v>
      </c>
      <c r="P278" s="51">
        <v>45</v>
      </c>
      <c r="Q278" s="11">
        <v>1068</v>
      </c>
      <c r="R278" s="11">
        <v>998</v>
      </c>
      <c r="S278" s="11">
        <v>2066</v>
      </c>
      <c r="T278" s="40">
        <f t="shared" si="4"/>
        <v>0.73523131672597863</v>
      </c>
      <c r="U278" s="51">
        <v>16</v>
      </c>
      <c r="V278" s="11">
        <v>10161</v>
      </c>
      <c r="W278" s="11">
        <v>6004</v>
      </c>
      <c r="X278" s="40">
        <f t="shared" si="5"/>
        <v>0.5908867237476626</v>
      </c>
    </row>
    <row r="279" spans="2:24" ht="13" x14ac:dyDescent="0.15">
      <c r="B279" s="10" t="s">
        <v>72</v>
      </c>
      <c r="C279" s="10">
        <v>4</v>
      </c>
      <c r="D279" s="11">
        <v>490148</v>
      </c>
      <c r="E279" s="11">
        <v>56215</v>
      </c>
      <c r="F279" s="11">
        <v>27316.151699999999</v>
      </c>
      <c r="G279" s="11">
        <v>0.66</v>
      </c>
      <c r="H279" s="11">
        <v>0.26</v>
      </c>
      <c r="I279" s="11">
        <v>0.94</v>
      </c>
      <c r="J279" s="11">
        <v>361541</v>
      </c>
      <c r="K279" s="11">
        <v>234539</v>
      </c>
      <c r="L279" s="11">
        <v>54529</v>
      </c>
      <c r="M279" s="11">
        <v>16103</v>
      </c>
      <c r="N279" s="11">
        <v>15370</v>
      </c>
      <c r="O279" s="15">
        <f t="shared" si="3"/>
        <v>0.28186836362302625</v>
      </c>
      <c r="P279" s="51">
        <v>289</v>
      </c>
      <c r="Q279" s="11">
        <v>568</v>
      </c>
      <c r="R279" s="11">
        <v>6256</v>
      </c>
      <c r="S279" s="11">
        <v>6824</v>
      </c>
      <c r="T279" s="40">
        <f t="shared" si="4"/>
        <v>0.42377196795628141</v>
      </c>
      <c r="U279" s="51">
        <v>962</v>
      </c>
      <c r="V279" s="11">
        <v>44085</v>
      </c>
      <c r="W279" s="11">
        <v>2950</v>
      </c>
      <c r="X279" s="40">
        <f t="shared" si="5"/>
        <v>6.6916184643302706E-2</v>
      </c>
    </row>
    <row r="280" spans="2:24" ht="13" x14ac:dyDescent="0.15">
      <c r="B280" s="10" t="s">
        <v>72</v>
      </c>
      <c r="C280" s="10">
        <v>5</v>
      </c>
      <c r="D280" s="11">
        <v>470041</v>
      </c>
      <c r="E280" s="11">
        <v>147798</v>
      </c>
      <c r="F280" s="11">
        <v>102012.7801</v>
      </c>
      <c r="G280" s="11">
        <v>0.72</v>
      </c>
      <c r="H280" s="11">
        <v>0.3</v>
      </c>
      <c r="I280" s="11">
        <v>0.94</v>
      </c>
      <c r="J280" s="11">
        <v>332810</v>
      </c>
      <c r="K280" s="11">
        <v>233458</v>
      </c>
      <c r="L280" s="11">
        <v>67486</v>
      </c>
      <c r="M280" s="11">
        <v>17550</v>
      </c>
      <c r="N280" s="11">
        <v>41390</v>
      </c>
      <c r="O280" s="15">
        <f t="shared" si="3"/>
        <v>0.61331239071807486</v>
      </c>
      <c r="P280" s="51">
        <v>476</v>
      </c>
      <c r="Q280" s="11">
        <v>1221</v>
      </c>
      <c r="R280" s="11">
        <v>7015</v>
      </c>
      <c r="S280" s="11">
        <v>8236</v>
      </c>
      <c r="T280" s="40">
        <f t="shared" si="4"/>
        <v>0.4692877492877493</v>
      </c>
      <c r="U280" s="51">
        <v>667</v>
      </c>
      <c r="V280" s="11">
        <v>26836</v>
      </c>
      <c r="W280" s="11">
        <v>3609</v>
      </c>
      <c r="X280" s="40">
        <f t="shared" si="5"/>
        <v>0.13448352958712179</v>
      </c>
    </row>
    <row r="281" spans="2:24" ht="13" x14ac:dyDescent="0.15">
      <c r="B281" s="10" t="s">
        <v>72</v>
      </c>
      <c r="C281" s="10">
        <v>6</v>
      </c>
      <c r="D281" s="11">
        <v>456913</v>
      </c>
      <c r="E281" s="11">
        <v>60091</v>
      </c>
      <c r="F281" s="11">
        <v>34905.049899999998</v>
      </c>
      <c r="G281" s="11">
        <v>0.66</v>
      </c>
      <c r="H281" s="11">
        <v>0.25</v>
      </c>
      <c r="I281" s="11">
        <v>0.94</v>
      </c>
      <c r="J281" s="11">
        <v>325665</v>
      </c>
      <c r="K281" s="11">
        <v>207916</v>
      </c>
      <c r="L281" s="11">
        <v>52655</v>
      </c>
      <c r="M281" s="11">
        <v>20908</v>
      </c>
      <c r="N281" s="11">
        <v>17730</v>
      </c>
      <c r="O281" s="15">
        <f t="shared" si="3"/>
        <v>0.33672015952900958</v>
      </c>
      <c r="P281" s="51">
        <v>329</v>
      </c>
      <c r="Q281" s="11">
        <v>491</v>
      </c>
      <c r="R281" s="11">
        <v>7227</v>
      </c>
      <c r="S281" s="11">
        <v>7718</v>
      </c>
      <c r="T281" s="40">
        <f t="shared" si="4"/>
        <v>0.36914099866079969</v>
      </c>
      <c r="U281" s="51">
        <v>1475</v>
      </c>
      <c r="V281" s="11">
        <v>37281</v>
      </c>
      <c r="W281" s="11">
        <v>2554</v>
      </c>
      <c r="X281" s="40">
        <f t="shared" si="5"/>
        <v>6.8506746063678556E-2</v>
      </c>
    </row>
    <row r="282" spans="2:24" ht="13" x14ac:dyDescent="0.15">
      <c r="B282" s="10" t="s">
        <v>72</v>
      </c>
      <c r="C282" s="10">
        <v>7</v>
      </c>
      <c r="D282" s="11">
        <v>459391</v>
      </c>
      <c r="E282" s="11">
        <v>68739</v>
      </c>
      <c r="F282" s="11">
        <v>40535.493900000001</v>
      </c>
      <c r="G282" s="11">
        <v>0.66</v>
      </c>
      <c r="H282" s="11">
        <v>0.24</v>
      </c>
      <c r="I282" s="11">
        <v>0.94</v>
      </c>
      <c r="J282" s="11">
        <v>305494</v>
      </c>
      <c r="K282" s="11">
        <v>192403</v>
      </c>
      <c r="L282" s="11">
        <v>61421</v>
      </c>
      <c r="M282" s="11">
        <v>12401</v>
      </c>
      <c r="N282" s="11">
        <v>21417</v>
      </c>
      <c r="O282" s="15">
        <f t="shared" si="3"/>
        <v>0.34869181550284106</v>
      </c>
      <c r="P282" s="51">
        <v>475</v>
      </c>
      <c r="Q282" s="11">
        <v>323</v>
      </c>
      <c r="R282" s="11">
        <v>3893</v>
      </c>
      <c r="S282" s="11">
        <v>4216</v>
      </c>
      <c r="T282" s="40">
        <f t="shared" si="4"/>
        <v>0.33997258285622128</v>
      </c>
      <c r="U282" s="51">
        <v>719</v>
      </c>
      <c r="V282" s="11">
        <v>50917</v>
      </c>
      <c r="W282" s="11">
        <v>3618</v>
      </c>
      <c r="X282" s="40">
        <f t="shared" si="5"/>
        <v>7.1056817958638566E-2</v>
      </c>
    </row>
    <row r="283" spans="2:24" ht="13" x14ac:dyDescent="0.15">
      <c r="B283" s="10" t="s">
        <v>72</v>
      </c>
      <c r="C283" s="10">
        <v>8</v>
      </c>
      <c r="D283" s="11">
        <v>452402</v>
      </c>
      <c r="E283" s="11">
        <v>48573</v>
      </c>
      <c r="F283" s="11">
        <v>23438.812999999998</v>
      </c>
      <c r="G283" s="11">
        <v>0.66</v>
      </c>
      <c r="H283" s="11">
        <v>0.26</v>
      </c>
      <c r="I283" s="11">
        <v>0.92</v>
      </c>
      <c r="J283" s="11">
        <v>299645</v>
      </c>
      <c r="K283" s="11">
        <v>190160</v>
      </c>
      <c r="L283" s="11">
        <v>58229</v>
      </c>
      <c r="M283" s="11">
        <v>10209</v>
      </c>
      <c r="N283" s="11">
        <v>15031</v>
      </c>
      <c r="O283" s="15">
        <f t="shared" si="3"/>
        <v>0.25813598035343216</v>
      </c>
      <c r="P283" s="51">
        <v>590</v>
      </c>
      <c r="Q283" s="11">
        <v>185</v>
      </c>
      <c r="R283" s="11">
        <v>2969</v>
      </c>
      <c r="S283" s="11">
        <v>3154</v>
      </c>
      <c r="T283" s="40">
        <f t="shared" si="4"/>
        <v>0.30894308943089432</v>
      </c>
      <c r="U283" s="51">
        <v>416</v>
      </c>
      <c r="V283" s="11">
        <v>51051</v>
      </c>
      <c r="W283" s="11">
        <v>3168</v>
      </c>
      <c r="X283" s="40">
        <f t="shared" si="5"/>
        <v>6.2055591467356175E-2</v>
      </c>
    </row>
    <row r="284" spans="2:24" ht="13" x14ac:dyDescent="0.15">
      <c r="B284" s="10" t="s">
        <v>72</v>
      </c>
      <c r="C284" s="10">
        <v>9</v>
      </c>
      <c r="D284" s="11">
        <v>444168</v>
      </c>
      <c r="E284" s="11">
        <v>10503</v>
      </c>
      <c r="F284" s="11">
        <v>5616.3181000000004</v>
      </c>
      <c r="G284" s="11">
        <v>0.57999999999999996</v>
      </c>
      <c r="H284" s="11">
        <v>0.24</v>
      </c>
      <c r="I284" s="11">
        <v>0.92</v>
      </c>
      <c r="J284" s="11">
        <v>295904</v>
      </c>
      <c r="K284" s="11">
        <v>165170</v>
      </c>
      <c r="L284" s="11">
        <v>34800</v>
      </c>
      <c r="M284" s="11">
        <v>6239</v>
      </c>
      <c r="N284" s="11">
        <v>2851</v>
      </c>
      <c r="O284" s="15">
        <f t="shared" si="3"/>
        <v>8.1925287356321833E-2</v>
      </c>
      <c r="P284" s="51">
        <v>138</v>
      </c>
      <c r="Q284" s="11">
        <v>43</v>
      </c>
      <c r="R284" s="11">
        <v>1190</v>
      </c>
      <c r="S284" s="11">
        <v>1233</v>
      </c>
      <c r="T284" s="40">
        <f t="shared" si="4"/>
        <v>0.19762782497195064</v>
      </c>
      <c r="U284" s="51">
        <v>195</v>
      </c>
      <c r="V284" s="11">
        <v>80299</v>
      </c>
      <c r="W284" s="11">
        <v>642</v>
      </c>
      <c r="X284" s="40">
        <f t="shared" si="5"/>
        <v>7.9951182455572298E-3</v>
      </c>
    </row>
    <row r="285" spans="2:24" ht="13" x14ac:dyDescent="0.15">
      <c r="B285" s="10" t="s">
        <v>72</v>
      </c>
      <c r="C285" s="10">
        <v>10</v>
      </c>
      <c r="D285" s="11">
        <v>459334</v>
      </c>
      <c r="E285" s="11">
        <v>67920</v>
      </c>
      <c r="F285" s="11">
        <v>41324.554700000001</v>
      </c>
      <c r="G285" s="11">
        <v>0.65</v>
      </c>
      <c r="H285" s="11">
        <v>0.22</v>
      </c>
      <c r="I285" s="11">
        <v>0.94</v>
      </c>
      <c r="J285" s="11">
        <v>313197</v>
      </c>
      <c r="K285" s="11">
        <v>196223</v>
      </c>
      <c r="L285" s="11">
        <v>47805</v>
      </c>
      <c r="M285" s="11">
        <v>8738</v>
      </c>
      <c r="N285" s="11">
        <v>18010</v>
      </c>
      <c r="O285" s="15">
        <f t="shared" si="3"/>
        <v>0.37673883484991111</v>
      </c>
      <c r="P285" s="51">
        <v>311</v>
      </c>
      <c r="Q285" s="11">
        <v>420</v>
      </c>
      <c r="R285" s="11">
        <v>3316</v>
      </c>
      <c r="S285" s="11">
        <v>3736</v>
      </c>
      <c r="T285" s="40">
        <f t="shared" si="4"/>
        <v>0.42755779354543372</v>
      </c>
      <c r="U285" s="51">
        <v>498</v>
      </c>
      <c r="V285" s="11">
        <v>54587</v>
      </c>
      <c r="W285" s="11">
        <v>2955</v>
      </c>
      <c r="X285" s="40">
        <f t="shared" si="5"/>
        <v>5.4133768113287045E-2</v>
      </c>
    </row>
    <row r="286" spans="2:24" ht="13" x14ac:dyDescent="0.15">
      <c r="B286" s="10" t="s">
        <v>72</v>
      </c>
      <c r="C286" s="10">
        <v>11</v>
      </c>
      <c r="D286" s="11">
        <v>444280</v>
      </c>
      <c r="E286" s="11">
        <v>32479</v>
      </c>
      <c r="F286" s="11">
        <v>16763.130499999999</v>
      </c>
      <c r="G286" s="11">
        <v>0.61</v>
      </c>
      <c r="H286" s="11">
        <v>0.24</v>
      </c>
      <c r="I286" s="11">
        <v>0.93</v>
      </c>
      <c r="J286" s="11">
        <v>307527</v>
      </c>
      <c r="K286" s="11">
        <v>181785</v>
      </c>
      <c r="L286" s="11">
        <v>37643</v>
      </c>
      <c r="M286" s="11">
        <v>8983</v>
      </c>
      <c r="N286" s="11">
        <v>9150</v>
      </c>
      <c r="O286" s="15">
        <f t="shared" si="3"/>
        <v>0.24307308131657945</v>
      </c>
      <c r="P286" s="51">
        <v>255</v>
      </c>
      <c r="Q286" s="11">
        <v>214</v>
      </c>
      <c r="R286" s="11">
        <v>2782</v>
      </c>
      <c r="S286" s="11">
        <v>2996</v>
      </c>
      <c r="T286" s="40">
        <f t="shared" si="4"/>
        <v>0.33351886897473004</v>
      </c>
      <c r="U286" s="51">
        <v>520</v>
      </c>
      <c r="V286" s="11">
        <v>69307</v>
      </c>
      <c r="W286" s="11">
        <v>1831</v>
      </c>
      <c r="X286" s="40">
        <f t="shared" si="5"/>
        <v>2.6418687867026419E-2</v>
      </c>
    </row>
    <row r="287" spans="2:24" ht="13" x14ac:dyDescent="0.15">
      <c r="B287" s="10" t="s">
        <v>72</v>
      </c>
      <c r="C287" s="10">
        <v>12</v>
      </c>
      <c r="D287" s="11">
        <v>500508</v>
      </c>
      <c r="E287" s="11">
        <v>153078</v>
      </c>
      <c r="F287" s="11">
        <v>74662.262900000002</v>
      </c>
      <c r="G287" s="11">
        <v>0.71</v>
      </c>
      <c r="H287" s="11">
        <v>0.25</v>
      </c>
      <c r="I287" s="11">
        <v>0.95</v>
      </c>
      <c r="J287" s="11">
        <v>344383</v>
      </c>
      <c r="K287" s="11">
        <v>235022</v>
      </c>
      <c r="L287" s="11">
        <v>66862</v>
      </c>
      <c r="M287" s="11">
        <v>12781</v>
      </c>
      <c r="N287" s="11">
        <v>39333</v>
      </c>
      <c r="O287" s="15">
        <f t="shared" si="3"/>
        <v>0.58827136490084053</v>
      </c>
      <c r="P287" s="51">
        <v>259</v>
      </c>
      <c r="Q287" s="11">
        <v>1047</v>
      </c>
      <c r="R287" s="11">
        <v>4620</v>
      </c>
      <c r="S287" s="11">
        <v>5667</v>
      </c>
      <c r="T287" s="40">
        <f t="shared" si="4"/>
        <v>0.44339253579532117</v>
      </c>
      <c r="U287" s="51">
        <v>465</v>
      </c>
      <c r="V287" s="11">
        <v>37293</v>
      </c>
      <c r="W287" s="11">
        <v>5408</v>
      </c>
      <c r="X287" s="40">
        <f t="shared" si="5"/>
        <v>0.14501380956211621</v>
      </c>
    </row>
    <row r="288" spans="2:24" ht="13" x14ac:dyDescent="0.15">
      <c r="B288" s="10" t="s">
        <v>72</v>
      </c>
      <c r="C288" s="10">
        <v>13</v>
      </c>
      <c r="D288" s="11">
        <v>449029</v>
      </c>
      <c r="E288" s="11">
        <v>7429</v>
      </c>
      <c r="F288" s="11">
        <v>3164.9259999999999</v>
      </c>
      <c r="G288" s="11">
        <v>0.57999999999999996</v>
      </c>
      <c r="H288" s="11">
        <v>0.23</v>
      </c>
      <c r="I288" s="11">
        <v>0.91</v>
      </c>
      <c r="J288" s="11">
        <v>304128</v>
      </c>
      <c r="K288" s="11">
        <v>167624</v>
      </c>
      <c r="L288" s="11">
        <v>23916</v>
      </c>
      <c r="M288" s="11">
        <v>19405</v>
      </c>
      <c r="N288" s="11">
        <v>1711</v>
      </c>
      <c r="O288" s="15">
        <f t="shared" si="3"/>
        <v>7.1542063890282656E-2</v>
      </c>
      <c r="P288" s="51">
        <v>43</v>
      </c>
      <c r="Q288" s="11">
        <v>132</v>
      </c>
      <c r="R288" s="11">
        <v>2901</v>
      </c>
      <c r="S288" s="11">
        <v>3033</v>
      </c>
      <c r="T288" s="40">
        <f t="shared" si="4"/>
        <v>0.15629992270033496</v>
      </c>
      <c r="U288" s="51">
        <v>332</v>
      </c>
      <c r="V288" s="11">
        <v>89925</v>
      </c>
      <c r="W288" s="11">
        <v>415</v>
      </c>
      <c r="X288" s="40">
        <f t="shared" si="5"/>
        <v>4.6149569085348905E-3</v>
      </c>
    </row>
    <row r="289" spans="2:24" ht="13" x14ac:dyDescent="0.15">
      <c r="B289" s="10" t="s">
        <v>72</v>
      </c>
      <c r="C289" s="10">
        <v>14</v>
      </c>
      <c r="D289" s="11">
        <v>462343</v>
      </c>
      <c r="E289" s="11">
        <v>9449</v>
      </c>
      <c r="F289" s="11">
        <v>3806.5230999999999</v>
      </c>
      <c r="G289" s="11">
        <v>0.57999999999999996</v>
      </c>
      <c r="H289" s="11">
        <v>0.22</v>
      </c>
      <c r="I289" s="11">
        <v>0.92</v>
      </c>
      <c r="J289" s="11">
        <v>317205</v>
      </c>
      <c r="K289" s="11">
        <v>178478</v>
      </c>
      <c r="L289" s="11">
        <v>29420</v>
      </c>
      <c r="M289" s="11">
        <v>27060</v>
      </c>
      <c r="N289" s="11">
        <v>2475</v>
      </c>
      <c r="O289" s="15">
        <f t="shared" si="3"/>
        <v>8.4126444595513258E-2</v>
      </c>
      <c r="P289" s="51">
        <v>81</v>
      </c>
      <c r="Q289" s="11">
        <v>104</v>
      </c>
      <c r="R289" s="11">
        <v>3795</v>
      </c>
      <c r="S289" s="11">
        <v>3899</v>
      </c>
      <c r="T289" s="40">
        <f t="shared" si="4"/>
        <v>0.14408721359940871</v>
      </c>
      <c r="U289" s="51">
        <v>489</v>
      </c>
      <c r="V289" s="11">
        <v>70120</v>
      </c>
      <c r="W289" s="11">
        <v>520</v>
      </c>
      <c r="X289" s="40">
        <f t="shared" si="5"/>
        <v>7.4158585282373072E-3</v>
      </c>
    </row>
    <row r="290" spans="2:24" ht="13" x14ac:dyDescent="0.15">
      <c r="B290" s="10" t="s">
        <v>72</v>
      </c>
      <c r="C290" s="10">
        <v>15</v>
      </c>
      <c r="D290" s="11">
        <v>445671</v>
      </c>
      <c r="E290" s="11">
        <v>27080</v>
      </c>
      <c r="F290" s="11">
        <v>6836.8473000000004</v>
      </c>
      <c r="G290" s="11">
        <v>0.59</v>
      </c>
      <c r="H290" s="11">
        <v>0.22</v>
      </c>
      <c r="I290" s="11">
        <v>0.93</v>
      </c>
      <c r="J290" s="11">
        <v>295131</v>
      </c>
      <c r="K290" s="11">
        <v>165465</v>
      </c>
      <c r="L290" s="11">
        <v>35893</v>
      </c>
      <c r="M290" s="11">
        <v>7314</v>
      </c>
      <c r="N290" s="11">
        <v>7829</v>
      </c>
      <c r="O290" s="15">
        <f t="shared" si="3"/>
        <v>0.21812052489343325</v>
      </c>
      <c r="P290" s="51">
        <v>35</v>
      </c>
      <c r="Q290" s="11">
        <v>119</v>
      </c>
      <c r="R290" s="11">
        <v>1530</v>
      </c>
      <c r="S290" s="11">
        <v>1649</v>
      </c>
      <c r="T290" s="40">
        <f t="shared" si="4"/>
        <v>0.22545802570412907</v>
      </c>
      <c r="U290" s="51">
        <v>215</v>
      </c>
      <c r="V290" s="11">
        <v>81318</v>
      </c>
      <c r="W290" s="11">
        <v>1194</v>
      </c>
      <c r="X290" s="40">
        <f t="shared" si="5"/>
        <v>1.4683095993506973E-2</v>
      </c>
    </row>
    <row r="291" spans="2:24" ht="13" x14ac:dyDescent="0.15">
      <c r="B291" s="10" t="s">
        <v>72</v>
      </c>
      <c r="C291" s="10">
        <v>16</v>
      </c>
      <c r="D291" s="11">
        <v>456729</v>
      </c>
      <c r="E291" s="11">
        <v>25349</v>
      </c>
      <c r="F291" s="11">
        <v>11508.384</v>
      </c>
      <c r="G291" s="11">
        <v>0.6</v>
      </c>
      <c r="H291" s="11">
        <v>0.23</v>
      </c>
      <c r="I291" s="11">
        <v>0.94</v>
      </c>
      <c r="J291" s="11">
        <v>314214</v>
      </c>
      <c r="K291" s="11">
        <v>181792</v>
      </c>
      <c r="L291" s="11">
        <v>42167</v>
      </c>
      <c r="M291" s="11">
        <v>7884</v>
      </c>
      <c r="N291" s="11">
        <v>6793</v>
      </c>
      <c r="O291" s="15">
        <f t="shared" si="3"/>
        <v>0.16109754073090332</v>
      </c>
      <c r="P291" s="51">
        <v>111</v>
      </c>
      <c r="Q291" s="11">
        <v>75</v>
      </c>
      <c r="R291" s="11">
        <v>1543</v>
      </c>
      <c r="S291" s="11">
        <v>1618</v>
      </c>
      <c r="T291" s="40">
        <f t="shared" si="4"/>
        <v>0.20522577371892439</v>
      </c>
      <c r="U291" s="51">
        <v>234</v>
      </c>
      <c r="V291" s="11">
        <v>67365</v>
      </c>
      <c r="W291" s="11">
        <v>1445</v>
      </c>
      <c r="X291" s="40">
        <f t="shared" si="5"/>
        <v>2.1450308023454316E-2</v>
      </c>
    </row>
    <row r="292" spans="2:24" ht="13" x14ac:dyDescent="0.15">
      <c r="B292" s="10" t="s">
        <v>72</v>
      </c>
      <c r="C292" s="10">
        <v>17</v>
      </c>
      <c r="D292" s="11">
        <v>500876</v>
      </c>
      <c r="E292" s="11">
        <v>60512</v>
      </c>
      <c r="F292" s="11">
        <v>27322.783599999999</v>
      </c>
      <c r="G292" s="11">
        <v>0.65</v>
      </c>
      <c r="H292" s="11">
        <v>0.24</v>
      </c>
      <c r="I292" s="11">
        <v>0.94</v>
      </c>
      <c r="J292" s="11">
        <v>367510</v>
      </c>
      <c r="K292" s="11">
        <v>233659</v>
      </c>
      <c r="L292" s="11">
        <v>46783</v>
      </c>
      <c r="M292" s="11">
        <v>17370</v>
      </c>
      <c r="N292" s="11">
        <v>13960</v>
      </c>
      <c r="O292" s="15">
        <f t="shared" si="3"/>
        <v>0.2983989910865058</v>
      </c>
      <c r="P292" s="51">
        <v>186</v>
      </c>
      <c r="Q292" s="11">
        <v>749</v>
      </c>
      <c r="R292" s="11">
        <v>6285</v>
      </c>
      <c r="S292" s="11">
        <v>7034</v>
      </c>
      <c r="T292" s="40">
        <f t="shared" si="4"/>
        <v>0.40495106505469197</v>
      </c>
      <c r="U292" s="51">
        <v>846</v>
      </c>
      <c r="V292" s="11">
        <v>46018</v>
      </c>
      <c r="W292" s="11">
        <v>3249</v>
      </c>
      <c r="X292" s="40">
        <f t="shared" si="5"/>
        <v>7.0602807597027251E-2</v>
      </c>
    </row>
    <row r="293" spans="2:24" ht="13" x14ac:dyDescent="0.15">
      <c r="B293" s="10" t="s">
        <v>73</v>
      </c>
      <c r="C293" s="10">
        <v>1</v>
      </c>
      <c r="D293" s="11">
        <v>349943</v>
      </c>
      <c r="E293" s="11">
        <v>95393</v>
      </c>
      <c r="F293" s="11">
        <v>48502.951999999997</v>
      </c>
      <c r="G293" s="11">
        <v>0.71</v>
      </c>
      <c r="H293" s="11">
        <v>0.28000000000000003</v>
      </c>
      <c r="I293" s="11">
        <v>0.94</v>
      </c>
      <c r="J293" s="11">
        <v>208442</v>
      </c>
      <c r="K293" s="11">
        <v>142873</v>
      </c>
      <c r="L293" s="11">
        <v>53935</v>
      </c>
      <c r="M293" s="11">
        <v>20589</v>
      </c>
      <c r="N293" s="11">
        <v>24663</v>
      </c>
      <c r="O293" s="15">
        <f t="shared" si="3"/>
        <v>0.45727264299619913</v>
      </c>
      <c r="P293" s="51">
        <v>870</v>
      </c>
      <c r="Q293" s="11">
        <v>778</v>
      </c>
      <c r="R293" s="11">
        <v>5832</v>
      </c>
      <c r="S293" s="11">
        <v>6610</v>
      </c>
      <c r="T293" s="40">
        <f t="shared" si="4"/>
        <v>0.3210452183204624</v>
      </c>
      <c r="U293" s="51">
        <v>948</v>
      </c>
      <c r="V293" s="11">
        <v>13192</v>
      </c>
      <c r="W293" s="11">
        <v>2082</v>
      </c>
      <c r="X293" s="40">
        <f t="shared" si="5"/>
        <v>0.15782292298362643</v>
      </c>
    </row>
    <row r="294" spans="2:24" ht="13" x14ac:dyDescent="0.15">
      <c r="B294" s="10" t="s">
        <v>73</v>
      </c>
      <c r="C294" s="10">
        <v>2</v>
      </c>
      <c r="D294" s="11">
        <v>376483</v>
      </c>
      <c r="E294" s="11">
        <v>61531</v>
      </c>
      <c r="F294" s="11">
        <v>31168.746800000001</v>
      </c>
      <c r="G294" s="11">
        <v>0.67</v>
      </c>
      <c r="H294" s="11">
        <v>0.28999999999999998</v>
      </c>
      <c r="I294" s="11">
        <v>0.94</v>
      </c>
      <c r="J294" s="11">
        <v>235235</v>
      </c>
      <c r="K294" s="11">
        <v>152337</v>
      </c>
      <c r="L294" s="11">
        <v>46143</v>
      </c>
      <c r="M294" s="11">
        <v>29731</v>
      </c>
      <c r="N294" s="11">
        <v>15372</v>
      </c>
      <c r="O294" s="15">
        <f t="shared" si="3"/>
        <v>0.33313828749756191</v>
      </c>
      <c r="P294" s="51">
        <v>485</v>
      </c>
      <c r="Q294" s="11">
        <v>499</v>
      </c>
      <c r="R294" s="11">
        <v>6537</v>
      </c>
      <c r="S294" s="11">
        <v>7036</v>
      </c>
      <c r="T294" s="40">
        <f t="shared" si="4"/>
        <v>0.23665534290807574</v>
      </c>
      <c r="U294" s="51">
        <v>1225</v>
      </c>
      <c r="V294" s="11">
        <v>18905</v>
      </c>
      <c r="W294" s="11">
        <v>1472</v>
      </c>
      <c r="X294" s="40">
        <f t="shared" si="5"/>
        <v>7.7862999206559105E-2</v>
      </c>
    </row>
    <row r="295" spans="2:24" ht="13" x14ac:dyDescent="0.15">
      <c r="B295" s="10" t="s">
        <v>75</v>
      </c>
      <c r="C295" s="10">
        <v>1</v>
      </c>
      <c r="D295" s="11">
        <v>451632</v>
      </c>
      <c r="E295" s="11">
        <v>8340</v>
      </c>
      <c r="F295" s="11">
        <v>3103.3364000000001</v>
      </c>
      <c r="G295" s="11">
        <v>0.61</v>
      </c>
      <c r="H295" s="11">
        <v>0.27</v>
      </c>
      <c r="I295" s="11">
        <v>0.9</v>
      </c>
      <c r="J295" s="11">
        <v>293709</v>
      </c>
      <c r="K295" s="11">
        <v>174705</v>
      </c>
      <c r="L295" s="11">
        <v>31408</v>
      </c>
      <c r="M295" s="11">
        <v>17918</v>
      </c>
      <c r="N295" s="11">
        <v>1801</v>
      </c>
      <c r="O295" s="15">
        <f t="shared" si="3"/>
        <v>5.7342078451349976E-2</v>
      </c>
      <c r="P295" s="51">
        <v>126</v>
      </c>
      <c r="Q295" s="11">
        <v>146</v>
      </c>
      <c r="R295" s="11">
        <v>4691</v>
      </c>
      <c r="S295" s="11">
        <v>4837</v>
      </c>
      <c r="T295" s="40">
        <f t="shared" si="4"/>
        <v>0.26995200357182719</v>
      </c>
      <c r="U295" s="51">
        <v>780</v>
      </c>
      <c r="V295" s="11">
        <v>62820</v>
      </c>
      <c r="W295" s="11">
        <v>515</v>
      </c>
      <c r="X295" s="40">
        <f t="shared" si="5"/>
        <v>8.1980261063355625E-3</v>
      </c>
    </row>
    <row r="296" spans="2:24" ht="13" x14ac:dyDescent="0.15">
      <c r="B296" s="10" t="s">
        <v>76</v>
      </c>
      <c r="C296" s="10">
        <v>1</v>
      </c>
      <c r="D296" s="11">
        <v>423354</v>
      </c>
      <c r="E296" s="11">
        <v>5289</v>
      </c>
      <c r="F296" s="11">
        <v>2218.2022000000002</v>
      </c>
      <c r="G296" s="11">
        <v>0.55000000000000004</v>
      </c>
      <c r="H296" s="11">
        <v>0.2</v>
      </c>
      <c r="I296" s="11">
        <v>0.91</v>
      </c>
      <c r="J296" s="11">
        <v>262881</v>
      </c>
      <c r="K296" s="11">
        <v>136324</v>
      </c>
      <c r="L296" s="11">
        <v>11102</v>
      </c>
      <c r="M296" s="11">
        <v>42929</v>
      </c>
      <c r="N296" s="11">
        <v>796</v>
      </c>
      <c r="O296" s="15">
        <f t="shared" si="3"/>
        <v>7.1698793010268422E-2</v>
      </c>
      <c r="P296" s="51">
        <v>40</v>
      </c>
      <c r="Q296" s="11">
        <v>100</v>
      </c>
      <c r="R296" s="11">
        <v>3839</v>
      </c>
      <c r="S296" s="11">
        <v>3939</v>
      </c>
      <c r="T296" s="40">
        <f t="shared" si="4"/>
        <v>9.1756155512590559E-2</v>
      </c>
      <c r="U296" s="51">
        <v>741</v>
      </c>
      <c r="V296" s="11">
        <v>26405</v>
      </c>
      <c r="W296" s="11">
        <v>43</v>
      </c>
      <c r="X296" s="40">
        <f t="shared" si="5"/>
        <v>1.6284794546487407E-3</v>
      </c>
    </row>
    <row r="297" spans="2:24" ht="13" x14ac:dyDescent="0.15">
      <c r="B297" s="10" t="s">
        <v>76</v>
      </c>
      <c r="C297" s="10">
        <v>2</v>
      </c>
      <c r="D297" s="11">
        <v>421957</v>
      </c>
      <c r="E297" s="11">
        <v>28762</v>
      </c>
      <c r="F297" s="11">
        <v>13191.4776</v>
      </c>
      <c r="G297" s="11">
        <v>0.59</v>
      </c>
      <c r="H297" s="11">
        <v>0.21</v>
      </c>
      <c r="I297" s="11">
        <v>0.94</v>
      </c>
      <c r="J297" s="11">
        <v>278568</v>
      </c>
      <c r="K297" s="11">
        <v>157162</v>
      </c>
      <c r="L297" s="11">
        <v>20557</v>
      </c>
      <c r="M297" s="11">
        <v>46616</v>
      </c>
      <c r="N297" s="11">
        <v>7171</v>
      </c>
      <c r="O297" s="15">
        <f t="shared" si="3"/>
        <v>0.34883494673347276</v>
      </c>
      <c r="P297" s="51">
        <v>172</v>
      </c>
      <c r="Q297" s="11">
        <v>390</v>
      </c>
      <c r="R297" s="11">
        <v>7677</v>
      </c>
      <c r="S297" s="11">
        <v>8067</v>
      </c>
      <c r="T297" s="40">
        <f t="shared" si="4"/>
        <v>0.17305217092843658</v>
      </c>
      <c r="U297" s="51">
        <v>1688</v>
      </c>
      <c r="V297" s="11">
        <v>18791</v>
      </c>
      <c r="W297" s="11">
        <v>73</v>
      </c>
      <c r="X297" s="40">
        <f t="shared" si="5"/>
        <v>3.8848384865094992E-3</v>
      </c>
    </row>
    <row r="298" spans="2:24" ht="13" x14ac:dyDescent="0.15">
      <c r="B298" s="10" t="s">
        <v>76</v>
      </c>
      <c r="C298" s="10">
        <v>3</v>
      </c>
      <c r="D298" s="11">
        <v>433642</v>
      </c>
      <c r="E298" s="11">
        <v>43670</v>
      </c>
      <c r="F298" s="11">
        <v>27571.789199999999</v>
      </c>
      <c r="G298" s="11">
        <v>0.6</v>
      </c>
      <c r="H298" s="11">
        <v>0.21</v>
      </c>
      <c r="I298" s="11">
        <v>0.94</v>
      </c>
      <c r="J298" s="11">
        <v>275120</v>
      </c>
      <c r="K298" s="11">
        <v>158266</v>
      </c>
      <c r="L298" s="11">
        <v>21834</v>
      </c>
      <c r="M298" s="11">
        <v>36699</v>
      </c>
      <c r="N298" s="11">
        <v>9825</v>
      </c>
      <c r="O298" s="15">
        <f t="shared" si="3"/>
        <v>0.44998625996152791</v>
      </c>
      <c r="P298" s="51">
        <v>231</v>
      </c>
      <c r="Q298" s="11">
        <v>676</v>
      </c>
      <c r="R298" s="11">
        <v>7790</v>
      </c>
      <c r="S298" s="11">
        <v>8466</v>
      </c>
      <c r="T298" s="40">
        <f t="shared" si="4"/>
        <v>0.23068748467260689</v>
      </c>
      <c r="U298" s="51">
        <v>1574</v>
      </c>
      <c r="V298" s="11">
        <v>25583</v>
      </c>
      <c r="W298" s="11">
        <v>116</v>
      </c>
      <c r="X298" s="40">
        <f t="shared" si="5"/>
        <v>4.5342610327170386E-3</v>
      </c>
    </row>
    <row r="299" spans="2:24" ht="13" x14ac:dyDescent="0.15">
      <c r="B299" s="10" t="s">
        <v>76</v>
      </c>
      <c r="C299" s="10">
        <v>4</v>
      </c>
      <c r="D299" s="11">
        <v>392667</v>
      </c>
      <c r="E299" s="11">
        <v>17500</v>
      </c>
      <c r="F299" s="11">
        <v>11059.557699999999</v>
      </c>
      <c r="G299" s="11">
        <v>0.57999999999999996</v>
      </c>
      <c r="H299" s="11">
        <v>0.22</v>
      </c>
      <c r="I299" s="11">
        <v>0.92</v>
      </c>
      <c r="J299" s="11">
        <v>244436</v>
      </c>
      <c r="K299" s="11">
        <v>134201</v>
      </c>
      <c r="L299" s="11">
        <v>15545</v>
      </c>
      <c r="M299" s="11">
        <v>29834</v>
      </c>
      <c r="N299" s="11">
        <v>3925</v>
      </c>
      <c r="O299" s="15">
        <f t="shared" si="3"/>
        <v>0.25249276294628498</v>
      </c>
      <c r="P299" s="51">
        <v>194</v>
      </c>
      <c r="Q299" s="11">
        <v>224</v>
      </c>
      <c r="R299" s="11">
        <v>5095</v>
      </c>
      <c r="S299" s="11">
        <v>5319</v>
      </c>
      <c r="T299" s="40">
        <f t="shared" si="4"/>
        <v>0.17828651873701146</v>
      </c>
      <c r="U299" s="51">
        <v>1206</v>
      </c>
      <c r="V299" s="11">
        <v>35755</v>
      </c>
      <c r="W299" s="11">
        <v>60</v>
      </c>
      <c r="X299" s="40">
        <f t="shared" si="5"/>
        <v>1.6780869808418403E-3</v>
      </c>
    </row>
    <row r="300" spans="2:24" ht="13" x14ac:dyDescent="0.15">
      <c r="B300" s="10" t="s">
        <v>76</v>
      </c>
      <c r="C300" s="10">
        <v>5</v>
      </c>
      <c r="D300" s="11">
        <v>413286</v>
      </c>
      <c r="E300" s="11">
        <v>46588</v>
      </c>
      <c r="F300" s="11">
        <v>27377.523799999999</v>
      </c>
      <c r="G300" s="11">
        <v>0.62</v>
      </c>
      <c r="H300" s="11">
        <v>0.21</v>
      </c>
      <c r="I300" s="11">
        <v>0.94</v>
      </c>
      <c r="J300" s="11">
        <v>280638</v>
      </c>
      <c r="K300" s="11">
        <v>168125</v>
      </c>
      <c r="L300" s="11">
        <v>26791</v>
      </c>
      <c r="M300" s="11">
        <v>49578</v>
      </c>
      <c r="N300" s="11">
        <v>12352</v>
      </c>
      <c r="O300" s="15">
        <f t="shared" si="3"/>
        <v>0.46105035273039452</v>
      </c>
      <c r="P300" s="51">
        <v>481</v>
      </c>
      <c r="Q300" s="11">
        <v>784</v>
      </c>
      <c r="R300" s="11">
        <v>11179</v>
      </c>
      <c r="S300" s="11">
        <v>11963</v>
      </c>
      <c r="T300" s="40">
        <f t="shared" si="4"/>
        <v>0.24129654282141272</v>
      </c>
      <c r="U300" s="51">
        <v>3035</v>
      </c>
      <c r="V300" s="11">
        <v>14574</v>
      </c>
      <c r="W300" s="11">
        <v>147</v>
      </c>
      <c r="X300" s="40">
        <f t="shared" si="5"/>
        <v>1.0086455331412104E-2</v>
      </c>
    </row>
    <row r="301" spans="2:24" ht="13" x14ac:dyDescent="0.15">
      <c r="B301" s="10" t="s">
        <v>76</v>
      </c>
      <c r="C301" s="10">
        <v>6</v>
      </c>
      <c r="D301" s="11">
        <v>426562</v>
      </c>
      <c r="E301" s="11">
        <v>44841</v>
      </c>
      <c r="F301" s="11">
        <v>22620.898000000001</v>
      </c>
      <c r="G301" s="11">
        <v>0.6</v>
      </c>
      <c r="H301" s="11">
        <v>0.21</v>
      </c>
      <c r="I301" s="11">
        <v>0.94</v>
      </c>
      <c r="J301" s="11">
        <v>270055</v>
      </c>
      <c r="K301" s="11">
        <v>154048</v>
      </c>
      <c r="L301" s="11">
        <v>24012</v>
      </c>
      <c r="M301" s="11">
        <v>34092</v>
      </c>
      <c r="N301" s="11">
        <v>10786</v>
      </c>
      <c r="O301" s="15">
        <f t="shared" si="3"/>
        <v>0.44919207063135097</v>
      </c>
      <c r="P301" s="51">
        <v>215</v>
      </c>
      <c r="Q301" s="11">
        <v>608</v>
      </c>
      <c r="R301" s="11">
        <v>5474</v>
      </c>
      <c r="S301" s="11">
        <v>6082</v>
      </c>
      <c r="T301" s="40">
        <f t="shared" si="4"/>
        <v>0.17839962454534788</v>
      </c>
      <c r="U301" s="51">
        <v>979</v>
      </c>
      <c r="V301" s="11">
        <v>29177</v>
      </c>
      <c r="W301" s="11">
        <v>117</v>
      </c>
      <c r="X301" s="40">
        <f t="shared" si="5"/>
        <v>4.0100078829214793E-3</v>
      </c>
    </row>
    <row r="302" spans="2:24" ht="13" x14ac:dyDescent="0.15">
      <c r="B302" s="10" t="s">
        <v>76</v>
      </c>
      <c r="C302" s="10">
        <v>7</v>
      </c>
      <c r="D302" s="11">
        <v>407547</v>
      </c>
      <c r="E302" s="11">
        <v>76048</v>
      </c>
      <c r="F302" s="11">
        <v>44901.893900000003</v>
      </c>
      <c r="G302" s="11">
        <v>0.64</v>
      </c>
      <c r="H302" s="11">
        <v>0.21</v>
      </c>
      <c r="I302" s="11">
        <v>0.94</v>
      </c>
      <c r="J302" s="11">
        <v>250663</v>
      </c>
      <c r="K302" s="11">
        <v>152076</v>
      </c>
      <c r="L302" s="11">
        <v>29346</v>
      </c>
      <c r="M302" s="11">
        <v>30383</v>
      </c>
      <c r="N302" s="11">
        <v>17514</v>
      </c>
      <c r="O302" s="15">
        <f t="shared" si="3"/>
        <v>0.59681046820691064</v>
      </c>
      <c r="P302" s="51">
        <v>284</v>
      </c>
      <c r="Q302" s="11">
        <v>1222</v>
      </c>
      <c r="R302" s="11">
        <v>7371</v>
      </c>
      <c r="S302" s="11">
        <v>8593</v>
      </c>
      <c r="T302" s="40">
        <f t="shared" si="4"/>
        <v>0.28282263107658889</v>
      </c>
      <c r="U302" s="51">
        <v>1559</v>
      </c>
      <c r="V302" s="11">
        <v>25901</v>
      </c>
      <c r="W302" s="11">
        <v>247</v>
      </c>
      <c r="X302" s="40">
        <f t="shared" si="5"/>
        <v>9.5363113393305277E-3</v>
      </c>
    </row>
    <row r="303" spans="2:24" ht="13" x14ac:dyDescent="0.15">
      <c r="B303" s="10" t="s">
        <v>76</v>
      </c>
      <c r="C303" s="10">
        <v>8</v>
      </c>
      <c r="D303" s="11">
        <v>427022</v>
      </c>
      <c r="E303" s="11">
        <v>34672</v>
      </c>
      <c r="F303" s="11">
        <v>27471.9624</v>
      </c>
      <c r="G303" s="11">
        <v>0.59</v>
      </c>
      <c r="H303" s="11">
        <v>0.2</v>
      </c>
      <c r="I303" s="11">
        <v>0.93</v>
      </c>
      <c r="J303" s="11">
        <v>278387</v>
      </c>
      <c r="K303" s="11">
        <v>155606</v>
      </c>
      <c r="L303" s="11">
        <v>22186</v>
      </c>
      <c r="M303" s="11">
        <v>33760</v>
      </c>
      <c r="N303" s="11">
        <v>8232</v>
      </c>
      <c r="O303" s="15">
        <f t="shared" si="3"/>
        <v>0.37104480302893716</v>
      </c>
      <c r="P303" s="51">
        <v>568</v>
      </c>
      <c r="Q303" s="11">
        <v>343</v>
      </c>
      <c r="R303" s="11">
        <v>5592</v>
      </c>
      <c r="S303" s="11">
        <v>5935</v>
      </c>
      <c r="T303" s="40">
        <f t="shared" si="4"/>
        <v>0.17579976303317535</v>
      </c>
      <c r="U303" s="51">
        <v>1327</v>
      </c>
      <c r="V303" s="11">
        <v>25787</v>
      </c>
      <c r="W303" s="11">
        <v>105</v>
      </c>
      <c r="X303" s="40">
        <f t="shared" si="5"/>
        <v>4.0718191336720048E-3</v>
      </c>
    </row>
    <row r="304" spans="2:24" ht="13" x14ac:dyDescent="0.15">
      <c r="B304" s="10" t="s">
        <v>76</v>
      </c>
      <c r="C304" s="10">
        <v>9</v>
      </c>
      <c r="D304" s="11">
        <v>391356</v>
      </c>
      <c r="E304" s="11">
        <v>237741</v>
      </c>
      <c r="F304" s="11">
        <v>198473.9724</v>
      </c>
      <c r="G304" s="11">
        <v>0.79</v>
      </c>
      <c r="H304" s="11">
        <v>0.2</v>
      </c>
      <c r="I304" s="11">
        <v>0.94</v>
      </c>
      <c r="J304" s="11">
        <v>228807</v>
      </c>
      <c r="K304" s="11">
        <v>173576</v>
      </c>
      <c r="L304" s="11">
        <v>70838</v>
      </c>
      <c r="M304" s="11">
        <v>13239</v>
      </c>
      <c r="N304" s="11">
        <v>61545</v>
      </c>
      <c r="O304" s="15">
        <f t="shared" si="3"/>
        <v>0.86881334876761063</v>
      </c>
      <c r="P304" s="51">
        <v>1206</v>
      </c>
      <c r="Q304" s="11">
        <v>1190</v>
      </c>
      <c r="R304" s="11">
        <v>4584</v>
      </c>
      <c r="S304" s="11">
        <v>5774</v>
      </c>
      <c r="T304" s="40">
        <f t="shared" si="4"/>
        <v>0.4361356597930357</v>
      </c>
      <c r="U304" s="51">
        <v>565</v>
      </c>
      <c r="V304" s="11">
        <v>4615</v>
      </c>
      <c r="W304" s="11">
        <v>234</v>
      </c>
      <c r="X304" s="40">
        <f t="shared" si="5"/>
        <v>5.0704225352112678E-2</v>
      </c>
    </row>
    <row r="305" spans="2:24" ht="13" x14ac:dyDescent="0.15">
      <c r="B305" s="10" t="s">
        <v>77</v>
      </c>
      <c r="C305" s="10">
        <v>1</v>
      </c>
      <c r="D305" s="11">
        <v>428539</v>
      </c>
      <c r="E305" s="11">
        <v>45656</v>
      </c>
      <c r="F305" s="11">
        <v>33641.981699999997</v>
      </c>
      <c r="G305" s="11">
        <v>0.61</v>
      </c>
      <c r="H305" s="11">
        <v>0.2</v>
      </c>
      <c r="I305" s="11">
        <v>0.94</v>
      </c>
      <c r="J305" s="11">
        <v>245581</v>
      </c>
      <c r="K305" s="11">
        <v>138595</v>
      </c>
      <c r="L305" s="11">
        <v>17430</v>
      </c>
      <c r="M305" s="11">
        <v>31653</v>
      </c>
      <c r="N305" s="11">
        <v>7707</v>
      </c>
      <c r="O305" s="15">
        <f t="shared" si="3"/>
        <v>0.44216867469879517</v>
      </c>
      <c r="P305" s="51">
        <v>290</v>
      </c>
      <c r="Q305" s="11">
        <v>569</v>
      </c>
      <c r="R305" s="11">
        <v>5548</v>
      </c>
      <c r="S305" s="11">
        <v>6117</v>
      </c>
      <c r="T305" s="40">
        <f t="shared" si="4"/>
        <v>0.19325182447161407</v>
      </c>
      <c r="U305" s="51">
        <v>1101</v>
      </c>
      <c r="V305" s="11">
        <v>30899</v>
      </c>
      <c r="W305" s="11">
        <v>249</v>
      </c>
      <c r="X305" s="40">
        <f t="shared" si="5"/>
        <v>8.0585132204925719E-3</v>
      </c>
    </row>
    <row r="306" spans="2:24" ht="13" x14ac:dyDescent="0.15">
      <c r="B306" s="10" t="s">
        <v>77</v>
      </c>
      <c r="C306" s="10">
        <v>2</v>
      </c>
      <c r="D306" s="11">
        <v>394004</v>
      </c>
      <c r="E306" s="11">
        <v>37706</v>
      </c>
      <c r="F306" s="11">
        <v>26802.8662</v>
      </c>
      <c r="G306" s="11">
        <v>0.64</v>
      </c>
      <c r="H306" s="11">
        <v>0.21</v>
      </c>
      <c r="I306" s="11">
        <v>0.93</v>
      </c>
      <c r="J306" s="11">
        <v>245135</v>
      </c>
      <c r="K306" s="11">
        <v>148553</v>
      </c>
      <c r="L306" s="11">
        <v>18508</v>
      </c>
      <c r="M306" s="11">
        <v>54741</v>
      </c>
      <c r="N306" s="11">
        <v>6442</v>
      </c>
      <c r="O306" s="15">
        <f t="shared" si="3"/>
        <v>0.3480657013183488</v>
      </c>
      <c r="P306" s="51">
        <v>654</v>
      </c>
      <c r="Q306" s="11">
        <v>1049</v>
      </c>
      <c r="R306" s="11">
        <v>12875</v>
      </c>
      <c r="S306" s="11">
        <v>13924</v>
      </c>
      <c r="T306" s="40">
        <f t="shared" si="4"/>
        <v>0.25436144754388851</v>
      </c>
      <c r="U306" s="51">
        <v>4343</v>
      </c>
      <c r="V306" s="11">
        <v>10306</v>
      </c>
      <c r="W306" s="11">
        <v>192</v>
      </c>
      <c r="X306" s="40">
        <f t="shared" si="5"/>
        <v>1.8629924315932467E-2</v>
      </c>
    </row>
    <row r="307" spans="2:24" ht="13" x14ac:dyDescent="0.15">
      <c r="B307" s="10" t="s">
        <v>77</v>
      </c>
      <c r="C307" s="10">
        <v>3</v>
      </c>
      <c r="D307" s="11">
        <v>420819</v>
      </c>
      <c r="E307" s="11">
        <v>27669</v>
      </c>
      <c r="F307" s="11">
        <v>18423.2052</v>
      </c>
      <c r="G307" s="11">
        <v>0.63</v>
      </c>
      <c r="H307" s="11">
        <v>0.21</v>
      </c>
      <c r="I307" s="11">
        <v>0.93</v>
      </c>
      <c r="J307" s="11">
        <v>271928</v>
      </c>
      <c r="K307" s="11">
        <v>165335</v>
      </c>
      <c r="L307" s="11">
        <v>20742</v>
      </c>
      <c r="M307" s="11">
        <v>61004</v>
      </c>
      <c r="N307" s="11">
        <v>5397</v>
      </c>
      <c r="O307" s="15">
        <f t="shared" si="3"/>
        <v>0.26019670234307202</v>
      </c>
      <c r="P307" s="51">
        <v>511</v>
      </c>
      <c r="Q307" s="11">
        <v>722</v>
      </c>
      <c r="R307" s="11">
        <v>15835</v>
      </c>
      <c r="S307" s="11">
        <v>16557</v>
      </c>
      <c r="T307" s="40">
        <f t="shared" si="4"/>
        <v>0.27140843223395189</v>
      </c>
      <c r="U307" s="51">
        <v>5410</v>
      </c>
      <c r="V307" s="11">
        <v>14379</v>
      </c>
      <c r="W307" s="11">
        <v>139</v>
      </c>
      <c r="X307" s="40">
        <f t="shared" si="5"/>
        <v>9.6668753042631617E-3</v>
      </c>
    </row>
    <row r="308" spans="2:24" ht="13" x14ac:dyDescent="0.15">
      <c r="B308" s="10" t="s">
        <v>77</v>
      </c>
      <c r="C308" s="10">
        <v>4</v>
      </c>
      <c r="D308" s="11">
        <v>408642</v>
      </c>
      <c r="E308" s="11">
        <v>29167</v>
      </c>
      <c r="F308" s="11">
        <v>18437.4601</v>
      </c>
      <c r="G308" s="11">
        <v>0.61</v>
      </c>
      <c r="H308" s="11">
        <v>0.22</v>
      </c>
      <c r="I308" s="11">
        <v>0.93</v>
      </c>
      <c r="J308" s="11">
        <v>254433</v>
      </c>
      <c r="K308" s="11">
        <v>149159</v>
      </c>
      <c r="L308" s="11">
        <v>18244</v>
      </c>
      <c r="M308" s="11">
        <v>46262</v>
      </c>
      <c r="N308" s="11">
        <v>5744</v>
      </c>
      <c r="O308" s="15">
        <f t="shared" si="3"/>
        <v>0.3148432361324271</v>
      </c>
      <c r="P308" s="51">
        <v>296</v>
      </c>
      <c r="Q308" s="11">
        <v>669</v>
      </c>
      <c r="R308" s="11">
        <v>10442</v>
      </c>
      <c r="S308" s="11">
        <v>11111</v>
      </c>
      <c r="T308" s="40">
        <f t="shared" si="4"/>
        <v>0.24017552202671738</v>
      </c>
      <c r="U308" s="51">
        <v>3001</v>
      </c>
      <c r="V308" s="11">
        <v>22387</v>
      </c>
      <c r="W308" s="11">
        <v>165</v>
      </c>
      <c r="X308" s="40">
        <f t="shared" si="5"/>
        <v>7.370348863179524E-3</v>
      </c>
    </row>
    <row r="309" spans="2:24" ht="13" x14ac:dyDescent="0.15">
      <c r="B309" s="10" t="s">
        <v>77</v>
      </c>
      <c r="C309" s="10">
        <v>5</v>
      </c>
      <c r="D309" s="11">
        <v>391400</v>
      </c>
      <c r="E309" s="11">
        <v>55809</v>
      </c>
      <c r="F309" s="11">
        <v>40851.413</v>
      </c>
      <c r="G309" s="11">
        <v>0.64</v>
      </c>
      <c r="H309" s="11">
        <v>0.21</v>
      </c>
      <c r="I309" s="11">
        <v>0.93</v>
      </c>
      <c r="J309" s="11">
        <v>225895</v>
      </c>
      <c r="K309" s="11">
        <v>136336</v>
      </c>
      <c r="L309" s="11">
        <v>21471</v>
      </c>
      <c r="M309" s="11">
        <v>30501</v>
      </c>
      <c r="N309" s="11">
        <v>10490</v>
      </c>
      <c r="O309" s="15">
        <f t="shared" si="3"/>
        <v>0.48856597270737273</v>
      </c>
      <c r="P309" s="51">
        <v>501</v>
      </c>
      <c r="Q309" s="11">
        <v>1049</v>
      </c>
      <c r="R309" s="11">
        <v>8674</v>
      </c>
      <c r="S309" s="11">
        <v>9723</v>
      </c>
      <c r="T309" s="40">
        <f t="shared" si="4"/>
        <v>0.31877643355955543</v>
      </c>
      <c r="U309" s="51">
        <v>1728</v>
      </c>
      <c r="V309" s="11">
        <v>24518</v>
      </c>
      <c r="W309" s="11">
        <v>276</v>
      </c>
      <c r="X309" s="40">
        <f t="shared" si="5"/>
        <v>1.125703564727955E-2</v>
      </c>
    </row>
    <row r="310" spans="2:24" ht="13" x14ac:dyDescent="0.15">
      <c r="B310" s="10" t="s">
        <v>77</v>
      </c>
      <c r="C310" s="10">
        <v>6</v>
      </c>
      <c r="D310" s="11">
        <v>369064</v>
      </c>
      <c r="E310" s="11">
        <v>54511</v>
      </c>
      <c r="F310" s="11">
        <v>38499.0124</v>
      </c>
      <c r="G310" s="11">
        <v>0.64</v>
      </c>
      <c r="H310" s="11">
        <v>0.21</v>
      </c>
      <c r="I310" s="11">
        <v>0.93</v>
      </c>
      <c r="J310" s="11">
        <v>213017</v>
      </c>
      <c r="K310" s="11">
        <v>128603</v>
      </c>
      <c r="L310" s="11">
        <v>19383</v>
      </c>
      <c r="M310" s="11">
        <v>28240</v>
      </c>
      <c r="N310" s="11">
        <v>9532</v>
      </c>
      <c r="O310" s="15">
        <f t="shared" si="3"/>
        <v>0.49177113965846359</v>
      </c>
      <c r="P310" s="51">
        <v>500</v>
      </c>
      <c r="Q310" s="11">
        <v>1233</v>
      </c>
      <c r="R310" s="11">
        <v>7901</v>
      </c>
      <c r="S310" s="11">
        <v>9134</v>
      </c>
      <c r="T310" s="40">
        <f t="shared" si="4"/>
        <v>0.32344192634560909</v>
      </c>
      <c r="U310" s="51">
        <v>1594</v>
      </c>
      <c r="V310" s="11">
        <v>20673</v>
      </c>
      <c r="W310" s="11">
        <v>309</v>
      </c>
      <c r="X310" s="40">
        <f t="shared" si="5"/>
        <v>1.4947032361050645E-2</v>
      </c>
    </row>
    <row r="311" spans="2:24" ht="13" x14ac:dyDescent="0.15">
      <c r="B311" s="10" t="s">
        <v>77</v>
      </c>
      <c r="C311" s="10">
        <v>7</v>
      </c>
      <c r="D311" s="11">
        <v>333444</v>
      </c>
      <c r="E311" s="11">
        <v>112114</v>
      </c>
      <c r="F311" s="11">
        <v>78192.392699999895</v>
      </c>
      <c r="G311" s="11">
        <v>0.74</v>
      </c>
      <c r="H311" s="11">
        <v>0.3</v>
      </c>
      <c r="I311" s="11">
        <v>0.93</v>
      </c>
      <c r="J311" s="11">
        <v>195051</v>
      </c>
      <c r="K311" s="11">
        <v>139616</v>
      </c>
      <c r="L311" s="11">
        <v>43425</v>
      </c>
      <c r="M311" s="11">
        <v>26223</v>
      </c>
      <c r="N311" s="11">
        <v>25755</v>
      </c>
      <c r="O311" s="15">
        <f t="shared" si="3"/>
        <v>0.5930915371329879</v>
      </c>
      <c r="P311" s="51">
        <v>456</v>
      </c>
      <c r="Q311" s="11">
        <v>2477</v>
      </c>
      <c r="R311" s="11">
        <v>12270</v>
      </c>
      <c r="S311" s="11">
        <v>14747</v>
      </c>
      <c r="T311" s="40">
        <f t="shared" si="4"/>
        <v>0.56236891278648515</v>
      </c>
      <c r="U311" s="51">
        <v>1437</v>
      </c>
      <c r="V311" s="11">
        <v>7107</v>
      </c>
      <c r="W311" s="11">
        <v>1072</v>
      </c>
      <c r="X311" s="40">
        <f t="shared" si="5"/>
        <v>0.15083720275784437</v>
      </c>
    </row>
    <row r="312" spans="2:24" ht="13" x14ac:dyDescent="0.15">
      <c r="B312" s="10" t="s">
        <v>77</v>
      </c>
      <c r="C312" s="10">
        <v>8</v>
      </c>
      <c r="D312" s="11">
        <v>400354</v>
      </c>
      <c r="E312" s="11">
        <v>54544</v>
      </c>
      <c r="F312" s="11">
        <v>39452.400000000001</v>
      </c>
      <c r="G312" s="11">
        <v>0.64</v>
      </c>
      <c r="H312" s="11">
        <v>0.2</v>
      </c>
      <c r="I312" s="11">
        <v>0.93</v>
      </c>
      <c r="J312" s="11">
        <v>237376</v>
      </c>
      <c r="K312" s="11">
        <v>143580</v>
      </c>
      <c r="L312" s="11">
        <v>20484</v>
      </c>
      <c r="M312" s="11">
        <v>39603</v>
      </c>
      <c r="N312" s="11">
        <v>9749</v>
      </c>
      <c r="O312" s="15">
        <f t="shared" si="3"/>
        <v>0.47593243507127514</v>
      </c>
      <c r="P312" s="51">
        <v>934</v>
      </c>
      <c r="Q312" s="11">
        <v>1286</v>
      </c>
      <c r="R312" s="11">
        <v>11174</v>
      </c>
      <c r="S312" s="11">
        <v>12460</v>
      </c>
      <c r="T312" s="40">
        <f t="shared" si="4"/>
        <v>0.31462262959876774</v>
      </c>
      <c r="U312" s="51">
        <v>3037</v>
      </c>
      <c r="V312" s="11">
        <v>20939</v>
      </c>
      <c r="W312" s="11">
        <v>335</v>
      </c>
      <c r="X312" s="40">
        <f t="shared" si="5"/>
        <v>1.5998853813458142E-2</v>
      </c>
    </row>
    <row r="313" spans="2:24" ht="13" x14ac:dyDescent="0.15">
      <c r="B313" s="10" t="s">
        <v>77</v>
      </c>
      <c r="C313" s="10">
        <v>9</v>
      </c>
      <c r="D313" s="11">
        <v>345122</v>
      </c>
      <c r="E313" s="11">
        <v>196707</v>
      </c>
      <c r="F313" s="11">
        <v>158386.01759999999</v>
      </c>
      <c r="G313" s="11">
        <v>0.79</v>
      </c>
      <c r="H313" s="11">
        <v>0.32</v>
      </c>
      <c r="I313" s="11">
        <v>0.94</v>
      </c>
      <c r="J313" s="11">
        <v>190878</v>
      </c>
      <c r="K313" s="11">
        <v>147388</v>
      </c>
      <c r="L313" s="11">
        <v>68931</v>
      </c>
      <c r="M313" s="11">
        <v>12224</v>
      </c>
      <c r="N313" s="11">
        <v>54092</v>
      </c>
      <c r="O313" s="15">
        <f t="shared" si="3"/>
        <v>0.78472675574124851</v>
      </c>
      <c r="P313" s="51">
        <v>1534</v>
      </c>
      <c r="Q313" s="11">
        <v>1404</v>
      </c>
      <c r="R313" s="11">
        <v>5774</v>
      </c>
      <c r="S313" s="11">
        <v>7178</v>
      </c>
      <c r="T313" s="40">
        <f t="shared" si="4"/>
        <v>0.58720549738219896</v>
      </c>
      <c r="U313" s="51">
        <v>688</v>
      </c>
      <c r="V313" s="11">
        <v>2468</v>
      </c>
      <c r="W313" s="11">
        <v>340</v>
      </c>
      <c r="X313" s="40">
        <f t="shared" si="5"/>
        <v>0.13776337115072934</v>
      </c>
    </row>
    <row r="314" spans="2:24" ht="13" x14ac:dyDescent="0.15">
      <c r="B314" s="10" t="s">
        <v>77</v>
      </c>
      <c r="C314" s="10">
        <v>10</v>
      </c>
      <c r="D314" s="11">
        <v>411523</v>
      </c>
      <c r="E314" s="11">
        <v>40756</v>
      </c>
      <c r="F314" s="11">
        <v>26748.848600000001</v>
      </c>
      <c r="G314" s="11">
        <v>0.63</v>
      </c>
      <c r="H314" s="11">
        <v>0.23</v>
      </c>
      <c r="I314" s="11">
        <v>0.93</v>
      </c>
      <c r="J314" s="11">
        <v>253649</v>
      </c>
      <c r="K314" s="11">
        <v>149717</v>
      </c>
      <c r="L314" s="11">
        <v>21616</v>
      </c>
      <c r="M314" s="11">
        <v>39107</v>
      </c>
      <c r="N314" s="11">
        <v>8087</v>
      </c>
      <c r="O314" s="15">
        <f t="shared" si="3"/>
        <v>0.37412102146558107</v>
      </c>
      <c r="P314" s="51">
        <v>386</v>
      </c>
      <c r="Q314" s="11">
        <v>602</v>
      </c>
      <c r="R314" s="11">
        <v>9189</v>
      </c>
      <c r="S314" s="11">
        <v>9791</v>
      </c>
      <c r="T314" s="40">
        <f t="shared" si="4"/>
        <v>0.25036438489273022</v>
      </c>
      <c r="U314" s="51">
        <v>2501</v>
      </c>
      <c r="V314" s="11">
        <v>23785</v>
      </c>
      <c r="W314" s="11">
        <v>391</v>
      </c>
      <c r="X314" s="40">
        <f t="shared" si="5"/>
        <v>1.6438932100063065E-2</v>
      </c>
    </row>
    <row r="315" spans="2:24" ht="13" x14ac:dyDescent="0.15">
      <c r="B315" s="10" t="s">
        <v>77</v>
      </c>
      <c r="C315" s="10">
        <v>11</v>
      </c>
      <c r="D315" s="11">
        <v>370730</v>
      </c>
      <c r="E315" s="11">
        <v>47926</v>
      </c>
      <c r="F315" s="11">
        <v>34092.1374</v>
      </c>
      <c r="G315" s="11">
        <v>0.64</v>
      </c>
      <c r="H315" s="11">
        <v>0.21</v>
      </c>
      <c r="I315" s="11">
        <v>0.93</v>
      </c>
      <c r="J315" s="11">
        <v>200640</v>
      </c>
      <c r="K315" s="11">
        <v>120176</v>
      </c>
      <c r="L315" s="11">
        <v>16287</v>
      </c>
      <c r="M315" s="11">
        <v>25924</v>
      </c>
      <c r="N315" s="11">
        <v>6129</v>
      </c>
      <c r="O315" s="15">
        <f t="shared" si="3"/>
        <v>0.37631239638975872</v>
      </c>
      <c r="P315" s="51">
        <v>411</v>
      </c>
      <c r="Q315" s="11">
        <v>683</v>
      </c>
      <c r="R315" s="11">
        <v>7021</v>
      </c>
      <c r="S315" s="11">
        <v>7704</v>
      </c>
      <c r="T315" s="40">
        <f t="shared" si="4"/>
        <v>0.29717636167258138</v>
      </c>
      <c r="U315" s="51">
        <v>1414</v>
      </c>
      <c r="V315" s="11">
        <v>17574</v>
      </c>
      <c r="W315" s="11">
        <v>306</v>
      </c>
      <c r="X315" s="40">
        <f t="shared" si="5"/>
        <v>1.7412086036189826E-2</v>
      </c>
    </row>
    <row r="316" spans="2:24" ht="13" x14ac:dyDescent="0.15">
      <c r="B316" s="10" t="s">
        <v>77</v>
      </c>
      <c r="C316" s="10">
        <v>12</v>
      </c>
      <c r="D316" s="11">
        <v>395467</v>
      </c>
      <c r="E316" s="11">
        <v>60710</v>
      </c>
      <c r="F316" s="11">
        <v>38650.081400000003</v>
      </c>
      <c r="G316" s="11">
        <v>0.66</v>
      </c>
      <c r="H316" s="11">
        <v>0.21</v>
      </c>
      <c r="I316" s="11">
        <v>0.94</v>
      </c>
      <c r="J316" s="11">
        <v>241789</v>
      </c>
      <c r="K316" s="11">
        <v>153483</v>
      </c>
      <c r="L316" s="11">
        <v>21961</v>
      </c>
      <c r="M316" s="11">
        <v>42773</v>
      </c>
      <c r="N316" s="11">
        <v>11122</v>
      </c>
      <c r="O316" s="15">
        <f t="shared" si="3"/>
        <v>0.5064432402896043</v>
      </c>
      <c r="P316" s="51">
        <v>520</v>
      </c>
      <c r="Q316" s="11">
        <v>1501</v>
      </c>
      <c r="R316" s="11">
        <v>14390</v>
      </c>
      <c r="S316" s="11">
        <v>15891</v>
      </c>
      <c r="T316" s="40">
        <f t="shared" si="4"/>
        <v>0.37151941645430531</v>
      </c>
      <c r="U316" s="51">
        <v>3543</v>
      </c>
      <c r="V316" s="11">
        <v>12426</v>
      </c>
      <c r="W316" s="11">
        <v>304</v>
      </c>
      <c r="X316" s="40">
        <f t="shared" si="5"/>
        <v>2.4464831804281346E-2</v>
      </c>
    </row>
    <row r="317" spans="2:24" ht="13" x14ac:dyDescent="0.15">
      <c r="B317" s="10" t="s">
        <v>77</v>
      </c>
      <c r="C317" s="10">
        <v>13</v>
      </c>
      <c r="D317" s="11">
        <v>391866</v>
      </c>
      <c r="E317" s="11">
        <v>30315</v>
      </c>
      <c r="F317" s="11">
        <v>18356.4882</v>
      </c>
      <c r="G317" s="11">
        <v>0.6</v>
      </c>
      <c r="H317" s="11">
        <v>0.21</v>
      </c>
      <c r="I317" s="11">
        <v>0.93</v>
      </c>
      <c r="J317" s="11">
        <v>224142</v>
      </c>
      <c r="K317" s="11">
        <v>126052</v>
      </c>
      <c r="L317" s="11">
        <v>19886</v>
      </c>
      <c r="M317" s="11">
        <v>30655</v>
      </c>
      <c r="N317" s="11">
        <v>5567</v>
      </c>
      <c r="O317" s="15">
        <f t="shared" si="3"/>
        <v>0.27994569043548223</v>
      </c>
      <c r="P317" s="51">
        <v>226</v>
      </c>
      <c r="Q317" s="11">
        <v>282</v>
      </c>
      <c r="R317" s="11">
        <v>4956</v>
      </c>
      <c r="S317" s="11">
        <v>5238</v>
      </c>
      <c r="T317" s="40">
        <f t="shared" si="4"/>
        <v>0.17086935247104876</v>
      </c>
      <c r="U317" s="51">
        <v>1066</v>
      </c>
      <c r="V317" s="11">
        <v>18458</v>
      </c>
      <c r="W317" s="11">
        <v>166</v>
      </c>
      <c r="X317" s="40">
        <f t="shared" si="5"/>
        <v>8.993390399826634E-3</v>
      </c>
    </row>
    <row r="318" spans="2:24" ht="13" x14ac:dyDescent="0.15">
      <c r="B318" s="10" t="s">
        <v>77</v>
      </c>
      <c r="C318" s="10">
        <v>14</v>
      </c>
      <c r="D318" s="11">
        <v>407869</v>
      </c>
      <c r="E318" s="11">
        <v>59649</v>
      </c>
      <c r="F318" s="11">
        <v>44229.957199999997</v>
      </c>
      <c r="G318" s="11">
        <v>0.64</v>
      </c>
      <c r="H318" s="11">
        <v>0.22</v>
      </c>
      <c r="I318" s="11">
        <v>0.94</v>
      </c>
      <c r="J318" s="11">
        <v>238767</v>
      </c>
      <c r="K318" s="11">
        <v>143126</v>
      </c>
      <c r="L318" s="11">
        <v>22936</v>
      </c>
      <c r="M318" s="11">
        <v>40159</v>
      </c>
      <c r="N318" s="11">
        <v>12052</v>
      </c>
      <c r="O318" s="15">
        <f t="shared" si="3"/>
        <v>0.52546215556330655</v>
      </c>
      <c r="P318" s="51">
        <v>475</v>
      </c>
      <c r="Q318" s="11">
        <v>851</v>
      </c>
      <c r="R318" s="11">
        <v>8465</v>
      </c>
      <c r="S318" s="11">
        <v>9316</v>
      </c>
      <c r="T318" s="40">
        <f t="shared" si="4"/>
        <v>0.23197788789561494</v>
      </c>
      <c r="U318" s="51">
        <v>1726</v>
      </c>
      <c r="V318" s="11">
        <v>19756</v>
      </c>
      <c r="W318" s="11">
        <v>220</v>
      </c>
      <c r="X318" s="40">
        <f t="shared" si="5"/>
        <v>1.1135857461024499E-2</v>
      </c>
    </row>
    <row r="319" spans="2:24" ht="13" x14ac:dyDescent="0.15">
      <c r="B319" s="10" t="s">
        <v>77</v>
      </c>
      <c r="C319" s="10">
        <v>15</v>
      </c>
      <c r="D319" s="11">
        <v>354910</v>
      </c>
      <c r="E319" s="11">
        <v>81830</v>
      </c>
      <c r="F319" s="11">
        <v>61005.1996</v>
      </c>
      <c r="G319" s="11">
        <v>0.7</v>
      </c>
      <c r="H319" s="11">
        <v>0.24</v>
      </c>
      <c r="I319" s="11">
        <v>0.92</v>
      </c>
      <c r="J319" s="11">
        <v>176975</v>
      </c>
      <c r="K319" s="11">
        <v>118417</v>
      </c>
      <c r="L319" s="11">
        <v>29059</v>
      </c>
      <c r="M319" s="11">
        <v>21007</v>
      </c>
      <c r="N319" s="11">
        <v>8167</v>
      </c>
      <c r="O319" s="15">
        <f t="shared" si="3"/>
        <v>0.28104890051274994</v>
      </c>
      <c r="P319" s="51">
        <v>512</v>
      </c>
      <c r="Q319" s="11">
        <v>1155</v>
      </c>
      <c r="R319" s="11">
        <v>10534</v>
      </c>
      <c r="S319" s="11">
        <v>11689</v>
      </c>
      <c r="T319" s="40">
        <f t="shared" si="4"/>
        <v>0.55643356976246017</v>
      </c>
      <c r="U319" s="51">
        <v>1491</v>
      </c>
      <c r="V319" s="11">
        <v>15559</v>
      </c>
      <c r="W319" s="11">
        <v>1016</v>
      </c>
      <c r="X319" s="40">
        <f t="shared" si="5"/>
        <v>6.5299826466996599E-2</v>
      </c>
    </row>
    <row r="320" spans="2:24" ht="13" x14ac:dyDescent="0.15">
      <c r="B320" s="10" t="s">
        <v>77</v>
      </c>
      <c r="C320" s="10">
        <v>16</v>
      </c>
      <c r="D320" s="11">
        <v>392871</v>
      </c>
      <c r="E320" s="11">
        <v>133326</v>
      </c>
      <c r="F320" s="11">
        <v>98869.397599999997</v>
      </c>
      <c r="G320" s="11">
        <v>0.74</v>
      </c>
      <c r="H320" s="11">
        <v>0.26</v>
      </c>
      <c r="I320" s="11">
        <v>0.92</v>
      </c>
      <c r="J320" s="11">
        <v>200359</v>
      </c>
      <c r="K320" s="11">
        <v>143344</v>
      </c>
      <c r="L320" s="11">
        <v>25913</v>
      </c>
      <c r="M320" s="11">
        <v>32029</v>
      </c>
      <c r="N320" s="11">
        <v>10450</v>
      </c>
      <c r="O320" s="15">
        <f t="shared" si="3"/>
        <v>0.40327248871222937</v>
      </c>
      <c r="P320" s="51">
        <v>513</v>
      </c>
      <c r="Q320" s="11">
        <v>3548</v>
      </c>
      <c r="R320" s="11">
        <v>18786</v>
      </c>
      <c r="S320" s="11">
        <v>22334</v>
      </c>
      <c r="T320" s="40">
        <f t="shared" si="4"/>
        <v>0.69730556683006029</v>
      </c>
      <c r="U320" s="51">
        <v>2445</v>
      </c>
      <c r="V320" s="11">
        <v>9800</v>
      </c>
      <c r="W320" s="11">
        <v>2537</v>
      </c>
      <c r="X320" s="40">
        <f t="shared" si="5"/>
        <v>0.25887755102040816</v>
      </c>
    </row>
    <row r="321" spans="2:24" ht="13" x14ac:dyDescent="0.15">
      <c r="B321" s="10" t="s">
        <v>77</v>
      </c>
      <c r="C321" s="10">
        <v>17</v>
      </c>
      <c r="D321" s="11">
        <v>381170</v>
      </c>
      <c r="E321" s="11">
        <v>59114</v>
      </c>
      <c r="F321" s="11">
        <v>39154.198700000001</v>
      </c>
      <c r="G321" s="11">
        <v>0.64</v>
      </c>
      <c r="H321" s="11">
        <v>0.2</v>
      </c>
      <c r="I321" s="11">
        <v>0.94</v>
      </c>
      <c r="J321" s="11">
        <v>220288</v>
      </c>
      <c r="K321" s="11">
        <v>132511</v>
      </c>
      <c r="L321" s="11">
        <v>21220</v>
      </c>
      <c r="M321" s="11">
        <v>27073</v>
      </c>
      <c r="N321" s="11">
        <v>10593</v>
      </c>
      <c r="O321" s="15">
        <f t="shared" si="3"/>
        <v>0.49919886899151744</v>
      </c>
      <c r="P321" s="51">
        <v>481</v>
      </c>
      <c r="Q321" s="11">
        <v>893</v>
      </c>
      <c r="R321" s="11">
        <v>7577</v>
      </c>
      <c r="S321" s="11">
        <v>8470</v>
      </c>
      <c r="T321" s="40">
        <f t="shared" si="4"/>
        <v>0.31285782883315483</v>
      </c>
      <c r="U321" s="51">
        <v>1596</v>
      </c>
      <c r="V321" s="11">
        <v>23484</v>
      </c>
      <c r="W321" s="11">
        <v>345</v>
      </c>
      <c r="X321" s="40">
        <f t="shared" si="5"/>
        <v>1.4690853346959631E-2</v>
      </c>
    </row>
    <row r="322" spans="2:24" ht="13" x14ac:dyDescent="0.15">
      <c r="B322" s="10" t="s">
        <v>77</v>
      </c>
      <c r="C322" s="10">
        <v>18</v>
      </c>
      <c r="D322" s="11">
        <v>332661</v>
      </c>
      <c r="E322" s="11">
        <v>200102</v>
      </c>
      <c r="F322" s="11">
        <v>153248.3847</v>
      </c>
      <c r="G322" s="11">
        <v>0.8</v>
      </c>
      <c r="H322" s="11">
        <v>0.28000000000000003</v>
      </c>
      <c r="I322" s="11">
        <v>0.94</v>
      </c>
      <c r="J322" s="11">
        <v>176030</v>
      </c>
      <c r="K322" s="11">
        <v>136820</v>
      </c>
      <c r="L322" s="11">
        <v>60854</v>
      </c>
      <c r="M322" s="11">
        <v>14316</v>
      </c>
      <c r="N322" s="11">
        <v>50480</v>
      </c>
      <c r="O322" s="15">
        <f t="shared" si="3"/>
        <v>0.82952640746705231</v>
      </c>
      <c r="P322" s="51">
        <v>1743</v>
      </c>
      <c r="Q322" s="11">
        <v>1852</v>
      </c>
      <c r="R322" s="11">
        <v>7424</v>
      </c>
      <c r="S322" s="11">
        <v>9276</v>
      </c>
      <c r="T322" s="40">
        <f t="shared" si="4"/>
        <v>0.64794635373009224</v>
      </c>
      <c r="U322" s="51">
        <v>838</v>
      </c>
      <c r="V322" s="11">
        <v>2529</v>
      </c>
      <c r="W322" s="11">
        <v>436</v>
      </c>
      <c r="X322" s="40">
        <f t="shared" si="5"/>
        <v>0.17240015816528273</v>
      </c>
    </row>
    <row r="323" spans="2:24" ht="13" x14ac:dyDescent="0.15">
      <c r="B323" s="10" t="s">
        <v>77</v>
      </c>
      <c r="C323" s="10">
        <v>19</v>
      </c>
      <c r="D323" s="11">
        <v>376512</v>
      </c>
      <c r="E323" s="11">
        <v>30019</v>
      </c>
      <c r="F323" s="11">
        <v>19306.1705</v>
      </c>
      <c r="G323" s="11">
        <v>0.62</v>
      </c>
      <c r="H323" s="11">
        <v>0.21</v>
      </c>
      <c r="I323" s="11">
        <v>0.93</v>
      </c>
      <c r="J323" s="11">
        <v>207296</v>
      </c>
      <c r="K323" s="11">
        <v>119744</v>
      </c>
      <c r="L323" s="11">
        <v>15245</v>
      </c>
      <c r="M323" s="11">
        <v>28172</v>
      </c>
      <c r="N323" s="11">
        <v>3377</v>
      </c>
      <c r="O323" s="15">
        <f t="shared" si="3"/>
        <v>0.22151525090193505</v>
      </c>
      <c r="P323" s="51">
        <v>127</v>
      </c>
      <c r="Q323" s="11">
        <v>349</v>
      </c>
      <c r="R323" s="11">
        <v>5981</v>
      </c>
      <c r="S323" s="11">
        <v>6330</v>
      </c>
      <c r="T323" s="40">
        <f t="shared" si="4"/>
        <v>0.22469118273463012</v>
      </c>
      <c r="U323" s="51">
        <v>1028</v>
      </c>
      <c r="V323" s="11">
        <v>18680</v>
      </c>
      <c r="W323" s="11">
        <v>214</v>
      </c>
      <c r="X323" s="40">
        <f t="shared" si="5"/>
        <v>1.145610278372591E-2</v>
      </c>
    </row>
    <row r="324" spans="2:24" ht="13" x14ac:dyDescent="0.15">
      <c r="B324" s="10" t="s">
        <v>77</v>
      </c>
      <c r="C324" s="10">
        <v>20</v>
      </c>
      <c r="D324" s="11">
        <v>363001</v>
      </c>
      <c r="E324" s="11">
        <v>132164</v>
      </c>
      <c r="F324" s="11">
        <v>92677.284799999994</v>
      </c>
      <c r="G324" s="11">
        <v>0.75</v>
      </c>
      <c r="H324" s="11">
        <v>0.28000000000000003</v>
      </c>
      <c r="I324" s="11">
        <v>0.94</v>
      </c>
      <c r="J324" s="11">
        <v>189928</v>
      </c>
      <c r="K324" s="11">
        <v>138137</v>
      </c>
      <c r="L324" s="11">
        <v>44549</v>
      </c>
      <c r="M324" s="11">
        <v>23161</v>
      </c>
      <c r="N324" s="11">
        <v>25747</v>
      </c>
      <c r="O324" s="15">
        <f t="shared" si="3"/>
        <v>0.57794787761790389</v>
      </c>
      <c r="P324" s="51">
        <v>776</v>
      </c>
      <c r="Q324" s="11">
        <v>2034</v>
      </c>
      <c r="R324" s="11">
        <v>12333</v>
      </c>
      <c r="S324" s="11">
        <v>14367</v>
      </c>
      <c r="T324" s="40">
        <f t="shared" si="4"/>
        <v>0.62031000388584256</v>
      </c>
      <c r="U324" s="51">
        <v>1955</v>
      </c>
      <c r="V324" s="11">
        <v>4251</v>
      </c>
      <c r="W324" s="11">
        <v>618</v>
      </c>
      <c r="X324" s="40">
        <f t="shared" si="5"/>
        <v>0.14537755822159493</v>
      </c>
    </row>
    <row r="325" spans="2:24" ht="13" x14ac:dyDescent="0.15">
      <c r="B325" s="10" t="s">
        <v>77</v>
      </c>
      <c r="C325" s="10">
        <v>21</v>
      </c>
      <c r="D325" s="11">
        <v>476906</v>
      </c>
      <c r="E325" s="11">
        <v>31363</v>
      </c>
      <c r="F325" s="11">
        <v>18311.159800000001</v>
      </c>
      <c r="G325" s="11">
        <v>0.61</v>
      </c>
      <c r="H325" s="11">
        <v>0.21</v>
      </c>
      <c r="I325" s="11">
        <v>0.92</v>
      </c>
      <c r="J325" s="11">
        <v>316150</v>
      </c>
      <c r="K325" s="11">
        <v>183132</v>
      </c>
      <c r="L325" s="11">
        <v>21707</v>
      </c>
      <c r="M325" s="11">
        <v>54012</v>
      </c>
      <c r="N325" s="11">
        <v>5968</v>
      </c>
      <c r="O325" s="15">
        <f t="shared" si="3"/>
        <v>0.27493435297369512</v>
      </c>
      <c r="P325" s="51">
        <v>315</v>
      </c>
      <c r="Q325" s="11">
        <v>593</v>
      </c>
      <c r="R325" s="11">
        <v>11553</v>
      </c>
      <c r="S325" s="11">
        <v>12146</v>
      </c>
      <c r="T325" s="40">
        <f t="shared" si="4"/>
        <v>0.22487595349181663</v>
      </c>
      <c r="U325" s="51">
        <v>3266</v>
      </c>
      <c r="V325" s="11">
        <v>19260</v>
      </c>
      <c r="W325" s="11">
        <v>165</v>
      </c>
      <c r="X325" s="40">
        <f t="shared" si="5"/>
        <v>8.5669781931464167E-3</v>
      </c>
    </row>
    <row r="326" spans="2:24" ht="13" x14ac:dyDescent="0.15">
      <c r="B326" s="10" t="s">
        <v>77</v>
      </c>
      <c r="C326" s="10">
        <v>22</v>
      </c>
      <c r="D326" s="11">
        <v>416065</v>
      </c>
      <c r="E326" s="11">
        <v>35540</v>
      </c>
      <c r="F326" s="11">
        <v>25564.318299999999</v>
      </c>
      <c r="G326" s="11">
        <v>0.64</v>
      </c>
      <c r="H326" s="11">
        <v>0.22</v>
      </c>
      <c r="I326" s="11">
        <v>0.93</v>
      </c>
      <c r="J326" s="11">
        <v>260457</v>
      </c>
      <c r="K326" s="11">
        <v>160223</v>
      </c>
      <c r="L326" s="11">
        <v>24698</v>
      </c>
      <c r="M326" s="11">
        <v>49448</v>
      </c>
      <c r="N326" s="11">
        <v>6288</v>
      </c>
      <c r="O326" s="15">
        <f t="shared" si="3"/>
        <v>0.25459551380678597</v>
      </c>
      <c r="P326" s="51">
        <v>740</v>
      </c>
      <c r="Q326" s="11">
        <v>987</v>
      </c>
      <c r="R326" s="11">
        <v>13277</v>
      </c>
      <c r="S326" s="11">
        <v>14264</v>
      </c>
      <c r="T326" s="40">
        <f t="shared" si="4"/>
        <v>0.28846464973305291</v>
      </c>
      <c r="U326" s="51">
        <v>4634</v>
      </c>
      <c r="V326" s="11">
        <v>12167</v>
      </c>
      <c r="W326" s="11">
        <v>255</v>
      </c>
      <c r="X326" s="40">
        <f t="shared" si="5"/>
        <v>2.0958329908769623E-2</v>
      </c>
    </row>
    <row r="327" spans="2:24" ht="13" x14ac:dyDescent="0.15">
      <c r="B327" s="10" t="s">
        <v>77</v>
      </c>
      <c r="C327" s="10">
        <v>23</v>
      </c>
      <c r="D327" s="11">
        <v>413608</v>
      </c>
      <c r="E327" s="11">
        <v>67031</v>
      </c>
      <c r="F327" s="11">
        <v>48304.1702</v>
      </c>
      <c r="G327" s="11">
        <v>0.68</v>
      </c>
      <c r="H327" s="11">
        <v>0.23</v>
      </c>
      <c r="I327" s="11">
        <v>0.92</v>
      </c>
      <c r="J327" s="11">
        <v>224569</v>
      </c>
      <c r="K327" s="11">
        <v>143785</v>
      </c>
      <c r="L327" s="11">
        <v>25545</v>
      </c>
      <c r="M327" s="11">
        <v>38341</v>
      </c>
      <c r="N327" s="11">
        <v>6780</v>
      </c>
      <c r="O327" s="15">
        <f t="shared" si="3"/>
        <v>0.26541397533763944</v>
      </c>
      <c r="P327" s="51">
        <v>541</v>
      </c>
      <c r="Q327" s="11">
        <v>1124</v>
      </c>
      <c r="R327" s="11">
        <v>13085</v>
      </c>
      <c r="S327" s="11">
        <v>14209</v>
      </c>
      <c r="T327" s="40">
        <f t="shared" si="4"/>
        <v>0.3705954461281657</v>
      </c>
      <c r="U327" s="51">
        <v>3462</v>
      </c>
      <c r="V327" s="11">
        <v>18762</v>
      </c>
      <c r="W327" s="11">
        <v>1100</v>
      </c>
      <c r="X327" s="40">
        <f t="shared" si="5"/>
        <v>5.862914401449739E-2</v>
      </c>
    </row>
    <row r="328" spans="2:24" ht="13" x14ac:dyDescent="0.15">
      <c r="B328" s="10" t="s">
        <v>77</v>
      </c>
      <c r="C328" s="10">
        <v>24</v>
      </c>
      <c r="D328" s="11">
        <v>429509</v>
      </c>
      <c r="E328" s="11">
        <v>34241</v>
      </c>
      <c r="F328" s="11">
        <v>20757.233400000001</v>
      </c>
      <c r="G328" s="11">
        <v>0.64</v>
      </c>
      <c r="H328" s="11">
        <v>0.24</v>
      </c>
      <c r="I328" s="11">
        <v>0.93</v>
      </c>
      <c r="J328" s="11">
        <v>294906</v>
      </c>
      <c r="K328" s="11">
        <v>182476</v>
      </c>
      <c r="L328" s="11">
        <v>22806</v>
      </c>
      <c r="M328" s="11">
        <v>65560</v>
      </c>
      <c r="N328" s="11">
        <v>5740</v>
      </c>
      <c r="O328" s="15">
        <f t="shared" si="3"/>
        <v>0.25168815224063845</v>
      </c>
      <c r="P328" s="51">
        <v>269</v>
      </c>
      <c r="Q328" s="11">
        <v>1048</v>
      </c>
      <c r="R328" s="11">
        <v>17584</v>
      </c>
      <c r="S328" s="11">
        <v>18632</v>
      </c>
      <c r="T328" s="40">
        <f t="shared" si="4"/>
        <v>0.28419768151311775</v>
      </c>
      <c r="U328" s="51">
        <v>4422</v>
      </c>
      <c r="V328" s="11">
        <v>8431</v>
      </c>
      <c r="W328" s="11">
        <v>304</v>
      </c>
      <c r="X328" s="40">
        <f t="shared" si="5"/>
        <v>3.605740718775946E-2</v>
      </c>
    </row>
    <row r="329" spans="2:24" ht="13" x14ac:dyDescent="0.15">
      <c r="B329" s="10" t="s">
        <v>77</v>
      </c>
      <c r="C329" s="10">
        <v>25</v>
      </c>
      <c r="D329" s="11">
        <v>411493</v>
      </c>
      <c r="E329" s="11">
        <v>50857</v>
      </c>
      <c r="F329" s="11">
        <v>35694.925799999997</v>
      </c>
      <c r="G329" s="11">
        <v>0.63</v>
      </c>
      <c r="H329" s="11">
        <v>0.23</v>
      </c>
      <c r="I329" s="11">
        <v>0.93</v>
      </c>
      <c r="J329" s="11">
        <v>250827</v>
      </c>
      <c r="K329" s="11">
        <v>149114</v>
      </c>
      <c r="L329" s="11">
        <v>21878</v>
      </c>
      <c r="M329" s="11">
        <v>35407</v>
      </c>
      <c r="N329" s="11">
        <v>11555</v>
      </c>
      <c r="O329" s="15">
        <f t="shared" si="3"/>
        <v>0.52815613858670807</v>
      </c>
      <c r="P329" s="51">
        <v>551</v>
      </c>
      <c r="Q329" s="11">
        <v>826</v>
      </c>
      <c r="R329" s="11">
        <v>8264</v>
      </c>
      <c r="S329" s="11">
        <v>9090</v>
      </c>
      <c r="T329" s="40">
        <f t="shared" si="4"/>
        <v>0.25672889541616062</v>
      </c>
      <c r="U329" s="51">
        <v>1773</v>
      </c>
      <c r="V329" s="11">
        <v>20663</v>
      </c>
      <c r="W329" s="11">
        <v>175</v>
      </c>
      <c r="X329" s="40">
        <f t="shared" si="5"/>
        <v>8.4692445433867305E-3</v>
      </c>
    </row>
    <row r="330" spans="2:24" ht="13" x14ac:dyDescent="0.15">
      <c r="B330" s="10" t="s">
        <v>77</v>
      </c>
      <c r="C330" s="10">
        <v>26</v>
      </c>
      <c r="D330" s="11">
        <v>423517</v>
      </c>
      <c r="E330" s="11">
        <v>29049</v>
      </c>
      <c r="F330" s="11">
        <v>18694.883099999999</v>
      </c>
      <c r="G330" s="11">
        <v>0.62</v>
      </c>
      <c r="H330" s="11">
        <v>0.21</v>
      </c>
      <c r="I330" s="11">
        <v>0.93</v>
      </c>
      <c r="J330" s="11">
        <v>270548</v>
      </c>
      <c r="K330" s="11">
        <v>159344</v>
      </c>
      <c r="L330" s="11">
        <v>17310</v>
      </c>
      <c r="M330" s="11">
        <v>63471</v>
      </c>
      <c r="N330" s="11">
        <v>4187</v>
      </c>
      <c r="O330" s="15">
        <f t="shared" si="3"/>
        <v>0.24188330444829578</v>
      </c>
      <c r="P330" s="51">
        <v>235</v>
      </c>
      <c r="Q330" s="11">
        <v>974</v>
      </c>
      <c r="R330" s="11">
        <v>12574</v>
      </c>
      <c r="S330" s="11">
        <v>13548</v>
      </c>
      <c r="T330" s="40">
        <f t="shared" si="4"/>
        <v>0.21345181263884294</v>
      </c>
      <c r="U330" s="51">
        <v>3675</v>
      </c>
      <c r="V330" s="11">
        <v>14503</v>
      </c>
      <c r="W330" s="11">
        <v>329</v>
      </c>
      <c r="X330" s="40">
        <f t="shared" si="5"/>
        <v>2.2684961732055437E-2</v>
      </c>
    </row>
    <row r="331" spans="2:24" ht="13" x14ac:dyDescent="0.15">
      <c r="B331" s="10" t="s">
        <v>77</v>
      </c>
      <c r="C331" s="10">
        <v>27</v>
      </c>
      <c r="D331" s="11">
        <v>403868</v>
      </c>
      <c r="E331" s="11">
        <v>48867</v>
      </c>
      <c r="F331" s="11">
        <v>33537.480199999998</v>
      </c>
      <c r="G331" s="11">
        <v>0.65</v>
      </c>
      <c r="H331" s="11">
        <v>0.22</v>
      </c>
      <c r="I331" s="11">
        <v>0.93</v>
      </c>
      <c r="J331" s="11">
        <v>219698</v>
      </c>
      <c r="K331" s="11">
        <v>133291</v>
      </c>
      <c r="L331" s="11">
        <v>24092</v>
      </c>
      <c r="M331" s="11">
        <v>26403</v>
      </c>
      <c r="N331" s="11">
        <v>6449</v>
      </c>
      <c r="O331" s="15">
        <f t="shared" si="3"/>
        <v>0.2676822181637058</v>
      </c>
      <c r="P331" s="51">
        <v>457</v>
      </c>
      <c r="Q331" s="11">
        <v>470</v>
      </c>
      <c r="R331" s="11">
        <v>7178</v>
      </c>
      <c r="S331" s="11">
        <v>7648</v>
      </c>
      <c r="T331" s="40">
        <f t="shared" si="4"/>
        <v>0.28966405332727341</v>
      </c>
      <c r="U331" s="51">
        <v>1302</v>
      </c>
      <c r="V331" s="11">
        <v>22063</v>
      </c>
      <c r="W331" s="11">
        <v>308</v>
      </c>
      <c r="X331" s="40">
        <f t="shared" si="5"/>
        <v>1.3960023568870961E-2</v>
      </c>
    </row>
    <row r="332" spans="2:24" ht="13" x14ac:dyDescent="0.15">
      <c r="B332" s="10" t="s">
        <v>77</v>
      </c>
      <c r="C332" s="10">
        <v>28</v>
      </c>
      <c r="D332" s="11">
        <v>367695</v>
      </c>
      <c r="E332" s="11">
        <v>103896</v>
      </c>
      <c r="F332" s="11">
        <v>77000.032399999996</v>
      </c>
      <c r="G332" s="11">
        <v>0.72</v>
      </c>
      <c r="H332" s="11">
        <v>0.26</v>
      </c>
      <c r="I332" s="11">
        <v>0.93</v>
      </c>
      <c r="J332" s="11">
        <v>182571</v>
      </c>
      <c r="K332" s="11">
        <v>125971</v>
      </c>
      <c r="L332" s="11">
        <v>35401</v>
      </c>
      <c r="M332" s="11">
        <v>25484</v>
      </c>
      <c r="N332" s="11">
        <v>15186</v>
      </c>
      <c r="O332" s="15">
        <f t="shared" si="3"/>
        <v>0.42897093302449085</v>
      </c>
      <c r="P332" s="51">
        <v>599</v>
      </c>
      <c r="Q332" s="11">
        <v>1309</v>
      </c>
      <c r="R332" s="11">
        <v>11191</v>
      </c>
      <c r="S332" s="11">
        <v>12500</v>
      </c>
      <c r="T332" s="40">
        <f t="shared" si="4"/>
        <v>0.49050384555014909</v>
      </c>
      <c r="U332" s="51">
        <v>1581</v>
      </c>
      <c r="V332" s="11">
        <v>9510</v>
      </c>
      <c r="W332" s="11">
        <v>855</v>
      </c>
      <c r="X332" s="40">
        <f t="shared" si="5"/>
        <v>8.9905362776025233E-2</v>
      </c>
    </row>
    <row r="333" spans="2:24" ht="13" x14ac:dyDescent="0.15">
      <c r="B333" s="10" t="s">
        <v>77</v>
      </c>
      <c r="C333" s="10">
        <v>29</v>
      </c>
      <c r="D333" s="11">
        <v>282006</v>
      </c>
      <c r="E333" s="11">
        <v>149897</v>
      </c>
      <c r="F333" s="11">
        <v>113052.1658</v>
      </c>
      <c r="G333" s="11">
        <v>0.79</v>
      </c>
      <c r="H333" s="11">
        <v>0.33</v>
      </c>
      <c r="I333" s="11">
        <v>0.94</v>
      </c>
      <c r="J333" s="11">
        <v>132230</v>
      </c>
      <c r="K333" s="11">
        <v>101654</v>
      </c>
      <c r="L333" s="11">
        <v>43035</v>
      </c>
      <c r="M333" s="11">
        <v>12210</v>
      </c>
      <c r="N333" s="11">
        <v>31709</v>
      </c>
      <c r="O333" s="15">
        <f t="shared" si="3"/>
        <v>0.7368188683629604</v>
      </c>
      <c r="P333" s="51">
        <v>1242</v>
      </c>
      <c r="Q333" s="11">
        <v>1924</v>
      </c>
      <c r="R333" s="11">
        <v>7652</v>
      </c>
      <c r="S333" s="11">
        <v>9576</v>
      </c>
      <c r="T333" s="40">
        <f t="shared" si="4"/>
        <v>0.78427518427518428</v>
      </c>
      <c r="U333" s="51">
        <v>712</v>
      </c>
      <c r="V333" s="11">
        <v>2364</v>
      </c>
      <c r="W333" s="11">
        <v>634</v>
      </c>
      <c r="X333" s="40">
        <f t="shared" si="5"/>
        <v>0.26818950930626057</v>
      </c>
    </row>
    <row r="334" spans="2:24" ht="13" x14ac:dyDescent="0.15">
      <c r="B334" s="10" t="s">
        <v>77</v>
      </c>
      <c r="C334" s="10">
        <v>30</v>
      </c>
      <c r="D334" s="11">
        <v>370934</v>
      </c>
      <c r="E334" s="11">
        <v>228449</v>
      </c>
      <c r="F334" s="11">
        <v>176952.7309</v>
      </c>
      <c r="G334" s="11">
        <v>0.8</v>
      </c>
      <c r="H334" s="11">
        <v>0.28999999999999998</v>
      </c>
      <c r="I334" s="11">
        <v>0.94</v>
      </c>
      <c r="J334" s="11">
        <v>207679</v>
      </c>
      <c r="K334" s="11">
        <v>162230</v>
      </c>
      <c r="L334" s="11">
        <v>73432</v>
      </c>
      <c r="M334" s="11">
        <v>12173</v>
      </c>
      <c r="N334" s="11">
        <v>60965</v>
      </c>
      <c r="O334" s="15">
        <f t="shared" si="3"/>
        <v>0.83022388059701491</v>
      </c>
      <c r="P334" s="51">
        <v>1622</v>
      </c>
      <c r="Q334" s="11">
        <v>1746</v>
      </c>
      <c r="R334" s="11">
        <v>5597</v>
      </c>
      <c r="S334" s="11">
        <v>7343</v>
      </c>
      <c r="T334" s="40">
        <f t="shared" si="4"/>
        <v>0.60322024151811382</v>
      </c>
      <c r="U334" s="51">
        <v>544</v>
      </c>
      <c r="V334" s="11">
        <v>2211</v>
      </c>
      <c r="W334" s="11">
        <v>420</v>
      </c>
      <c r="X334" s="40">
        <f t="shared" si="5"/>
        <v>0.18995929443690637</v>
      </c>
    </row>
    <row r="335" spans="2:24" ht="13" x14ac:dyDescent="0.15">
      <c r="B335" s="10" t="s">
        <v>77</v>
      </c>
      <c r="C335" s="10">
        <v>31</v>
      </c>
      <c r="D335" s="11">
        <v>407248</v>
      </c>
      <c r="E335" s="11">
        <v>23826</v>
      </c>
      <c r="F335" s="11">
        <v>15004.278399999999</v>
      </c>
      <c r="G335" s="11">
        <v>0.61</v>
      </c>
      <c r="H335" s="11">
        <v>0.21</v>
      </c>
      <c r="I335" s="11">
        <v>0.93</v>
      </c>
      <c r="J335" s="11">
        <v>251806</v>
      </c>
      <c r="K335" s="11">
        <v>145810</v>
      </c>
      <c r="L335" s="11">
        <v>14317</v>
      </c>
      <c r="M335" s="11">
        <v>47321</v>
      </c>
      <c r="N335" s="11">
        <v>3027</v>
      </c>
      <c r="O335" s="15">
        <f t="shared" si="3"/>
        <v>0.21142697492491444</v>
      </c>
      <c r="P335" s="51">
        <v>316</v>
      </c>
      <c r="Q335" s="11">
        <v>623</v>
      </c>
      <c r="R335" s="11">
        <v>10566</v>
      </c>
      <c r="S335" s="11">
        <v>11189</v>
      </c>
      <c r="T335" s="40">
        <f t="shared" si="4"/>
        <v>0.236448933877137</v>
      </c>
      <c r="U335" s="51">
        <v>3439</v>
      </c>
      <c r="V335" s="11">
        <v>20517</v>
      </c>
      <c r="W335" s="11">
        <v>223</v>
      </c>
      <c r="X335" s="40">
        <f t="shared" si="5"/>
        <v>1.0869035434030316E-2</v>
      </c>
    </row>
    <row r="336" spans="2:24" ht="13" x14ac:dyDescent="0.15">
      <c r="B336" s="10" t="s">
        <v>77</v>
      </c>
      <c r="C336" s="10">
        <v>32</v>
      </c>
      <c r="D336" s="11">
        <v>321789</v>
      </c>
      <c r="E336" s="11">
        <v>128387</v>
      </c>
      <c r="F336" s="11">
        <v>85740.940799999997</v>
      </c>
      <c r="G336" s="11">
        <v>0.75</v>
      </c>
      <c r="H336" s="11">
        <v>0.28000000000000003</v>
      </c>
      <c r="I336" s="11">
        <v>0.94</v>
      </c>
      <c r="J336" s="11">
        <v>190200</v>
      </c>
      <c r="K336" s="11">
        <v>135970</v>
      </c>
      <c r="L336" s="11">
        <v>46857</v>
      </c>
      <c r="M336" s="11">
        <v>22688</v>
      </c>
      <c r="N336" s="11">
        <v>33221</v>
      </c>
      <c r="O336" s="15">
        <f t="shared" si="3"/>
        <v>0.70898691764304156</v>
      </c>
      <c r="P336" s="51">
        <v>612</v>
      </c>
      <c r="Q336" s="11">
        <v>1638</v>
      </c>
      <c r="R336" s="11">
        <v>8852</v>
      </c>
      <c r="S336" s="11">
        <v>10490</v>
      </c>
      <c r="T336" s="40">
        <f t="shared" si="4"/>
        <v>0.46235895627644569</v>
      </c>
      <c r="U336" s="51">
        <v>825</v>
      </c>
      <c r="V336" s="11">
        <v>3363</v>
      </c>
      <c r="W336" s="11">
        <v>316</v>
      </c>
      <c r="X336" s="40">
        <f t="shared" si="5"/>
        <v>9.3963722866488256E-2</v>
      </c>
    </row>
    <row r="337" spans="2:24" ht="13" x14ac:dyDescent="0.15">
      <c r="B337" s="10" t="s">
        <v>77</v>
      </c>
      <c r="C337" s="10">
        <v>33</v>
      </c>
      <c r="D337" s="11">
        <v>273981</v>
      </c>
      <c r="E337" s="11">
        <v>164947</v>
      </c>
      <c r="F337" s="11">
        <v>124315.0613</v>
      </c>
      <c r="G337" s="11">
        <v>0.8</v>
      </c>
      <c r="H337" s="11">
        <v>0.33</v>
      </c>
      <c r="I337" s="11">
        <v>0.94</v>
      </c>
      <c r="J337" s="11">
        <v>138483</v>
      </c>
      <c r="K337" s="11">
        <v>108003</v>
      </c>
      <c r="L337" s="11">
        <v>52677</v>
      </c>
      <c r="M337" s="11">
        <v>9766</v>
      </c>
      <c r="N337" s="11">
        <v>42662</v>
      </c>
      <c r="O337" s="15">
        <f t="shared" si="3"/>
        <v>0.80987907435882833</v>
      </c>
      <c r="P337" s="51">
        <v>888</v>
      </c>
      <c r="Q337" s="11">
        <v>1526</v>
      </c>
      <c r="R337" s="11">
        <v>5456</v>
      </c>
      <c r="S337" s="11">
        <v>6982</v>
      </c>
      <c r="T337" s="40">
        <f t="shared" si="4"/>
        <v>0.71492934671308617</v>
      </c>
      <c r="U337" s="51">
        <v>370</v>
      </c>
      <c r="V337" s="11">
        <v>2319</v>
      </c>
      <c r="W337" s="11">
        <v>539</v>
      </c>
      <c r="X337" s="40">
        <f t="shared" si="5"/>
        <v>0.23242777059077188</v>
      </c>
    </row>
    <row r="338" spans="2:24" ht="13" x14ac:dyDescent="0.15">
      <c r="B338" s="10" t="s">
        <v>77</v>
      </c>
      <c r="C338" s="10">
        <v>34</v>
      </c>
      <c r="D338" s="11">
        <v>357802</v>
      </c>
      <c r="E338" s="11">
        <v>108615</v>
      </c>
      <c r="F338" s="11">
        <v>80610.629300000001</v>
      </c>
      <c r="G338" s="11">
        <v>0.74</v>
      </c>
      <c r="H338" s="11">
        <v>0.23</v>
      </c>
      <c r="I338" s="11">
        <v>0.91</v>
      </c>
      <c r="J338" s="11">
        <v>164012</v>
      </c>
      <c r="K338" s="11">
        <v>116065</v>
      </c>
      <c r="L338" s="11">
        <v>34933</v>
      </c>
      <c r="M338" s="11">
        <v>19134</v>
      </c>
      <c r="N338" s="11">
        <v>11336</v>
      </c>
      <c r="O338" s="15">
        <f t="shared" si="3"/>
        <v>0.3245069132339049</v>
      </c>
      <c r="P338" s="51">
        <v>637</v>
      </c>
      <c r="Q338" s="11">
        <v>1229</v>
      </c>
      <c r="R338" s="11">
        <v>10814</v>
      </c>
      <c r="S338" s="11">
        <v>12043</v>
      </c>
      <c r="T338" s="40">
        <f t="shared" si="4"/>
        <v>0.62940315668443603</v>
      </c>
      <c r="U338" s="51">
        <v>1347</v>
      </c>
      <c r="V338" s="11">
        <v>7465</v>
      </c>
      <c r="W338" s="11">
        <v>969</v>
      </c>
      <c r="X338" s="40">
        <f t="shared" si="5"/>
        <v>0.12980576021433354</v>
      </c>
    </row>
    <row r="339" spans="2:24" ht="13" x14ac:dyDescent="0.15">
      <c r="B339" s="10" t="s">
        <v>77</v>
      </c>
      <c r="C339" s="10">
        <v>35</v>
      </c>
      <c r="D339" s="11">
        <v>350187</v>
      </c>
      <c r="E339" s="11">
        <v>160322</v>
      </c>
      <c r="F339" s="11">
        <v>99471.163399999903</v>
      </c>
      <c r="G339" s="11">
        <v>0.77</v>
      </c>
      <c r="H339" s="11">
        <v>0.25</v>
      </c>
      <c r="I339" s="11">
        <v>0.94</v>
      </c>
      <c r="J339" s="11">
        <v>184727</v>
      </c>
      <c r="K339" s="11">
        <v>138291</v>
      </c>
      <c r="L339" s="11">
        <v>56359</v>
      </c>
      <c r="M339" s="11">
        <v>17448</v>
      </c>
      <c r="N339" s="11">
        <v>39344</v>
      </c>
      <c r="O339" s="15">
        <f t="shared" si="3"/>
        <v>0.69809613371422485</v>
      </c>
      <c r="P339" s="51">
        <v>1111</v>
      </c>
      <c r="Q339" s="11">
        <v>1646</v>
      </c>
      <c r="R339" s="11">
        <v>8120</v>
      </c>
      <c r="S339" s="11">
        <v>9766</v>
      </c>
      <c r="T339" s="40">
        <f t="shared" si="4"/>
        <v>0.5597203117835855</v>
      </c>
      <c r="U339" s="51">
        <v>1169</v>
      </c>
      <c r="V339" s="11">
        <v>3129</v>
      </c>
      <c r="W339" s="11">
        <v>447</v>
      </c>
      <c r="X339" s="40">
        <f t="shared" si="5"/>
        <v>0.14285714285714285</v>
      </c>
    </row>
    <row r="340" spans="2:24" ht="13" x14ac:dyDescent="0.15">
      <c r="B340" s="10" t="s">
        <v>77</v>
      </c>
      <c r="C340" s="10">
        <v>36</v>
      </c>
      <c r="D340" s="11">
        <v>400537</v>
      </c>
      <c r="E340" s="11">
        <v>52256</v>
      </c>
      <c r="F340" s="11">
        <v>36770.097999999998</v>
      </c>
      <c r="G340" s="11">
        <v>0.64</v>
      </c>
      <c r="H340" s="11">
        <v>0.21</v>
      </c>
      <c r="I340" s="11">
        <v>0.94</v>
      </c>
      <c r="J340" s="11">
        <v>229280</v>
      </c>
      <c r="K340" s="11">
        <v>138726</v>
      </c>
      <c r="L340" s="11">
        <v>20710</v>
      </c>
      <c r="M340" s="11">
        <v>38244</v>
      </c>
      <c r="N340" s="11">
        <v>8593</v>
      </c>
      <c r="O340" s="15">
        <f t="shared" si="3"/>
        <v>0.41492032834379527</v>
      </c>
      <c r="P340" s="51">
        <v>534</v>
      </c>
      <c r="Q340" s="11">
        <v>934</v>
      </c>
      <c r="R340" s="11">
        <v>9539</v>
      </c>
      <c r="S340" s="11">
        <v>10473</v>
      </c>
      <c r="T340" s="40">
        <f t="shared" si="4"/>
        <v>0.27384687794163792</v>
      </c>
      <c r="U340" s="51">
        <v>1768</v>
      </c>
      <c r="V340" s="11">
        <v>22588</v>
      </c>
      <c r="W340" s="11">
        <v>322</v>
      </c>
      <c r="X340" s="40">
        <f t="shared" si="5"/>
        <v>1.4255356826633611E-2</v>
      </c>
    </row>
    <row r="341" spans="2:24" ht="13" x14ac:dyDescent="0.15">
      <c r="B341" s="10" t="s">
        <v>77</v>
      </c>
      <c r="C341" s="10">
        <v>37</v>
      </c>
      <c r="D341" s="11">
        <v>410134</v>
      </c>
      <c r="E341" s="11">
        <v>143818</v>
      </c>
      <c r="F341" s="11">
        <v>61745.614099999999</v>
      </c>
      <c r="G341" s="11">
        <v>0.74</v>
      </c>
      <c r="H341" s="11">
        <v>0.28999999999999998</v>
      </c>
      <c r="I341" s="11">
        <v>0.93</v>
      </c>
      <c r="J341" s="11">
        <v>270875</v>
      </c>
      <c r="K341" s="11">
        <v>194344</v>
      </c>
      <c r="L341" s="11">
        <v>68319</v>
      </c>
      <c r="M341" s="11">
        <v>24265</v>
      </c>
      <c r="N341" s="11">
        <v>44396</v>
      </c>
      <c r="O341" s="15">
        <f t="shared" si="3"/>
        <v>0.64983386759173878</v>
      </c>
      <c r="P341" s="51">
        <v>305</v>
      </c>
      <c r="Q341" s="11">
        <v>1590</v>
      </c>
      <c r="R341" s="11">
        <v>9582</v>
      </c>
      <c r="S341" s="11">
        <v>11172</v>
      </c>
      <c r="T341" s="40">
        <f t="shared" si="4"/>
        <v>0.46041623737894088</v>
      </c>
      <c r="U341" s="51">
        <v>1115</v>
      </c>
      <c r="V341" s="11">
        <v>3008</v>
      </c>
      <c r="W341" s="11">
        <v>361</v>
      </c>
      <c r="X341" s="40">
        <f t="shared" si="5"/>
        <v>0.12001329787234043</v>
      </c>
    </row>
    <row r="342" spans="2:24" ht="13" x14ac:dyDescent="0.15">
      <c r="B342" s="10" t="s">
        <v>77</v>
      </c>
      <c r="C342" s="10">
        <v>38</v>
      </c>
      <c r="D342" s="11">
        <v>411866</v>
      </c>
      <c r="E342" s="11">
        <v>42755</v>
      </c>
      <c r="F342" s="11">
        <v>28112.754000000001</v>
      </c>
      <c r="G342" s="11">
        <v>0.65</v>
      </c>
      <c r="H342" s="11">
        <v>0.24</v>
      </c>
      <c r="I342" s="11">
        <v>0.93</v>
      </c>
      <c r="J342" s="11">
        <v>268774</v>
      </c>
      <c r="K342" s="11">
        <v>166626</v>
      </c>
      <c r="L342" s="11">
        <v>23576</v>
      </c>
      <c r="M342" s="11">
        <v>57375</v>
      </c>
      <c r="N342" s="11">
        <v>8965</v>
      </c>
      <c r="O342" s="15">
        <f t="shared" si="3"/>
        <v>0.38025958601968102</v>
      </c>
      <c r="P342" s="51">
        <v>576</v>
      </c>
      <c r="Q342" s="11">
        <v>889</v>
      </c>
      <c r="R342" s="11">
        <v>15676</v>
      </c>
      <c r="S342" s="11">
        <v>16565</v>
      </c>
      <c r="T342" s="40">
        <f t="shared" si="4"/>
        <v>0.28871459694989104</v>
      </c>
      <c r="U342" s="51">
        <v>4378</v>
      </c>
      <c r="V342" s="11">
        <v>9805</v>
      </c>
      <c r="W342" s="11">
        <v>251</v>
      </c>
      <c r="X342" s="40">
        <f t="shared" si="5"/>
        <v>2.5599184089750128E-2</v>
      </c>
    </row>
    <row r="343" spans="2:24" ht="13" x14ac:dyDescent="0.15">
      <c r="B343" s="10" t="s">
        <v>78</v>
      </c>
      <c r="C343" s="10">
        <v>1</v>
      </c>
      <c r="D343" s="11">
        <v>249783</v>
      </c>
      <c r="E343" s="11">
        <v>8363</v>
      </c>
      <c r="F343" s="11">
        <v>2649.9767999999999</v>
      </c>
      <c r="G343" s="11">
        <v>0.62</v>
      </c>
      <c r="H343" s="11">
        <v>0.23</v>
      </c>
      <c r="I343" s="11">
        <v>0.93</v>
      </c>
      <c r="J343" s="11">
        <v>181461</v>
      </c>
      <c r="K343" s="11">
        <v>110499</v>
      </c>
      <c r="L343" s="11">
        <v>8636</v>
      </c>
      <c r="M343" s="11">
        <v>23802</v>
      </c>
      <c r="N343" s="11">
        <v>1713</v>
      </c>
      <c r="O343" s="15">
        <f t="shared" si="3"/>
        <v>0.19835572024085224</v>
      </c>
      <c r="P343" s="51">
        <v>81</v>
      </c>
      <c r="Q343" s="11">
        <v>310</v>
      </c>
      <c r="R343" s="11">
        <v>6100</v>
      </c>
      <c r="S343" s="11">
        <v>6410</v>
      </c>
      <c r="T343" s="40">
        <f t="shared" si="4"/>
        <v>0.26930510041173011</v>
      </c>
      <c r="U343" s="51">
        <v>1616</v>
      </c>
      <c r="V343" s="11">
        <v>32181</v>
      </c>
      <c r="W343" s="11">
        <v>329</v>
      </c>
      <c r="X343" s="40">
        <f t="shared" si="5"/>
        <v>1.0223423759361114E-2</v>
      </c>
    </row>
    <row r="344" spans="2:24" ht="13" x14ac:dyDescent="0.15">
      <c r="B344" s="10" t="s">
        <v>78</v>
      </c>
      <c r="C344" s="10">
        <v>2</v>
      </c>
      <c r="D344" s="11">
        <v>246012</v>
      </c>
      <c r="E344" s="11">
        <v>15880</v>
      </c>
      <c r="F344" s="11">
        <v>6534.0073000000002</v>
      </c>
      <c r="G344" s="11">
        <v>0.63</v>
      </c>
      <c r="H344" s="11">
        <v>0.26</v>
      </c>
      <c r="I344" s="11">
        <v>0.93</v>
      </c>
      <c r="J344" s="11">
        <v>175602</v>
      </c>
      <c r="K344" s="11">
        <v>107625</v>
      </c>
      <c r="L344" s="11">
        <v>11701</v>
      </c>
      <c r="M344" s="11">
        <v>21651</v>
      </c>
      <c r="N344" s="11">
        <v>3914</v>
      </c>
      <c r="O344" s="15">
        <f t="shared" si="3"/>
        <v>0.33450132467310484</v>
      </c>
      <c r="P344" s="51">
        <v>233</v>
      </c>
      <c r="Q344" s="11">
        <v>561</v>
      </c>
      <c r="R344" s="11">
        <v>7352</v>
      </c>
      <c r="S344" s="11">
        <v>7913</v>
      </c>
      <c r="T344" s="40">
        <f t="shared" si="4"/>
        <v>0.36547965451942171</v>
      </c>
      <c r="U344" s="51">
        <v>1812</v>
      </c>
      <c r="V344" s="11">
        <v>30674</v>
      </c>
      <c r="W344" s="11">
        <v>154</v>
      </c>
      <c r="X344" s="40">
        <f t="shared" si="5"/>
        <v>5.0205385668644457E-3</v>
      </c>
    </row>
    <row r="345" spans="2:24" ht="13" x14ac:dyDescent="0.15">
      <c r="B345" s="10" t="s">
        <v>78</v>
      </c>
      <c r="C345" s="10">
        <v>3</v>
      </c>
      <c r="D345" s="11">
        <v>273762</v>
      </c>
      <c r="E345" s="11">
        <v>5785</v>
      </c>
      <c r="F345" s="11">
        <v>2130.5363000000002</v>
      </c>
      <c r="G345" s="11">
        <v>0.61</v>
      </c>
      <c r="H345" s="11">
        <v>0.24</v>
      </c>
      <c r="I345" s="11">
        <v>0.91</v>
      </c>
      <c r="J345" s="11">
        <v>198256</v>
      </c>
      <c r="K345" s="11">
        <v>119532</v>
      </c>
      <c r="L345" s="11">
        <v>8146</v>
      </c>
      <c r="M345" s="11">
        <v>48927</v>
      </c>
      <c r="N345" s="11">
        <v>1171</v>
      </c>
      <c r="O345" s="15">
        <f t="shared" si="3"/>
        <v>0.14375153449545788</v>
      </c>
      <c r="P345" s="51">
        <v>67</v>
      </c>
      <c r="Q345" s="11">
        <v>386</v>
      </c>
      <c r="R345" s="11">
        <v>12104</v>
      </c>
      <c r="S345" s="11">
        <v>12490</v>
      </c>
      <c r="T345" s="40">
        <f t="shared" si="4"/>
        <v>0.25527827171091627</v>
      </c>
      <c r="U345" s="51">
        <v>3569</v>
      </c>
      <c r="V345" s="11">
        <v>32286</v>
      </c>
      <c r="W345" s="11">
        <v>350</v>
      </c>
      <c r="X345" s="40">
        <f t="shared" si="5"/>
        <v>1.0840612029982035E-2</v>
      </c>
    </row>
    <row r="346" spans="2:24" ht="13" x14ac:dyDescent="0.15">
      <c r="B346" s="10" t="s">
        <v>78</v>
      </c>
      <c r="C346" s="10">
        <v>4</v>
      </c>
      <c r="D346" s="11">
        <v>244611</v>
      </c>
      <c r="E346" s="11">
        <v>6945</v>
      </c>
      <c r="F346" s="11">
        <v>2959.0722999999998</v>
      </c>
      <c r="G346" s="11">
        <v>0.62</v>
      </c>
      <c r="H346" s="11">
        <v>0.23</v>
      </c>
      <c r="I346" s="11">
        <v>0.92</v>
      </c>
      <c r="J346" s="11">
        <v>177660</v>
      </c>
      <c r="K346" s="11">
        <v>108418</v>
      </c>
      <c r="L346" s="11">
        <v>5370</v>
      </c>
      <c r="M346" s="11">
        <v>48053</v>
      </c>
      <c r="N346" s="11">
        <v>1392</v>
      </c>
      <c r="O346" s="15">
        <f t="shared" si="3"/>
        <v>0.25921787709497207</v>
      </c>
      <c r="P346" s="51">
        <v>135</v>
      </c>
      <c r="Q346" s="11">
        <v>764</v>
      </c>
      <c r="R346" s="11">
        <v>15475</v>
      </c>
      <c r="S346" s="11">
        <v>16239</v>
      </c>
      <c r="T346" s="40">
        <f t="shared" si="4"/>
        <v>0.33793935862485175</v>
      </c>
      <c r="U346" s="51">
        <v>5151</v>
      </c>
      <c r="V346" s="11">
        <v>28128</v>
      </c>
      <c r="W346" s="11">
        <v>79</v>
      </c>
      <c r="X346" s="40">
        <f t="shared" si="5"/>
        <v>2.8085893060295791E-3</v>
      </c>
    </row>
    <row r="347" spans="2:24" ht="13" x14ac:dyDescent="0.15">
      <c r="B347" s="10" t="s">
        <v>79</v>
      </c>
      <c r="C347" s="10">
        <v>1</v>
      </c>
      <c r="D347" s="11">
        <v>530751</v>
      </c>
      <c r="E347" s="11">
        <v>37906</v>
      </c>
      <c r="F347" s="11">
        <v>24239.101900000001</v>
      </c>
      <c r="G347" s="11">
        <v>0.61</v>
      </c>
      <c r="H347" s="11">
        <v>0.21</v>
      </c>
      <c r="I347" s="11">
        <v>0.93</v>
      </c>
      <c r="J347" s="11">
        <v>389027</v>
      </c>
      <c r="K347" s="11">
        <v>230579</v>
      </c>
      <c r="L347" s="11">
        <v>21180</v>
      </c>
      <c r="M347" s="11">
        <v>96109</v>
      </c>
      <c r="N347" s="11">
        <v>7427</v>
      </c>
      <c r="O347" s="15">
        <f t="shared" si="3"/>
        <v>0.35066100094428704</v>
      </c>
      <c r="P347" s="51">
        <v>386</v>
      </c>
      <c r="Q347" s="11">
        <v>1479</v>
      </c>
      <c r="R347" s="11">
        <v>20469</v>
      </c>
      <c r="S347" s="11">
        <v>21948</v>
      </c>
      <c r="T347" s="40">
        <f t="shared" si="4"/>
        <v>0.22836570976703535</v>
      </c>
      <c r="U347" s="51">
        <v>4847</v>
      </c>
      <c r="V347" s="11">
        <v>15720</v>
      </c>
      <c r="W347" s="11">
        <v>180</v>
      </c>
      <c r="X347" s="40">
        <f t="shared" si="5"/>
        <v>1.1450381679389313E-2</v>
      </c>
    </row>
    <row r="348" spans="2:24" ht="13" x14ac:dyDescent="0.15">
      <c r="B348" s="10" t="s">
        <v>79</v>
      </c>
      <c r="C348" s="10">
        <v>2</v>
      </c>
      <c r="D348" s="11">
        <v>491990</v>
      </c>
      <c r="E348" s="11">
        <v>90568</v>
      </c>
      <c r="F348" s="11">
        <v>62938.299599999998</v>
      </c>
      <c r="G348" s="11">
        <v>0.67</v>
      </c>
      <c r="H348" s="11">
        <v>0.22</v>
      </c>
      <c r="I348" s="11">
        <v>0.94</v>
      </c>
      <c r="J348" s="11">
        <v>332874</v>
      </c>
      <c r="K348" s="11">
        <v>213540</v>
      </c>
      <c r="L348" s="11">
        <v>30042</v>
      </c>
      <c r="M348" s="11">
        <v>90570</v>
      </c>
      <c r="N348" s="11">
        <v>19277</v>
      </c>
      <c r="O348" s="15">
        <f t="shared" si="3"/>
        <v>0.64166833100326215</v>
      </c>
      <c r="P348" s="51">
        <v>876</v>
      </c>
      <c r="Q348" s="11">
        <v>2889</v>
      </c>
      <c r="R348" s="11">
        <v>25660</v>
      </c>
      <c r="S348" s="11">
        <v>28549</v>
      </c>
      <c r="T348" s="40">
        <f t="shared" si="4"/>
        <v>0.31521475102130947</v>
      </c>
      <c r="U348" s="51">
        <v>4237</v>
      </c>
      <c r="V348" s="11">
        <v>17639</v>
      </c>
      <c r="W348" s="11">
        <v>330</v>
      </c>
      <c r="X348" s="40">
        <f t="shared" si="5"/>
        <v>1.8708543568229492E-2</v>
      </c>
    </row>
    <row r="349" spans="2:24" ht="13" x14ac:dyDescent="0.15">
      <c r="B349" s="10" t="s">
        <v>79</v>
      </c>
      <c r="C349" s="10">
        <v>3</v>
      </c>
      <c r="D349" s="11">
        <v>441085</v>
      </c>
      <c r="E349" s="11">
        <v>216103</v>
      </c>
      <c r="F349" s="11">
        <v>162181.1225</v>
      </c>
      <c r="G349" s="11">
        <v>0.76</v>
      </c>
      <c r="H349" s="11">
        <v>0.22</v>
      </c>
      <c r="I349" s="11">
        <v>0.94</v>
      </c>
      <c r="J349" s="11">
        <v>275294</v>
      </c>
      <c r="K349" s="11">
        <v>202928</v>
      </c>
      <c r="L349" s="11">
        <v>59955</v>
      </c>
      <c r="M349" s="11">
        <v>30186</v>
      </c>
      <c r="N349" s="11">
        <v>48900</v>
      </c>
      <c r="O349" s="15">
        <f t="shared" si="3"/>
        <v>0.81561170878158618</v>
      </c>
      <c r="P349" s="51">
        <v>967</v>
      </c>
      <c r="Q349" s="11">
        <v>2508</v>
      </c>
      <c r="R349" s="11">
        <v>10560</v>
      </c>
      <c r="S349" s="11">
        <v>13068</v>
      </c>
      <c r="T349" s="40">
        <f t="shared" si="4"/>
        <v>0.43291592128801432</v>
      </c>
      <c r="U349" s="51">
        <v>938</v>
      </c>
      <c r="V349" s="11">
        <v>3975</v>
      </c>
      <c r="W349" s="11">
        <v>293</v>
      </c>
      <c r="X349" s="40">
        <f t="shared" si="5"/>
        <v>7.3710691823899374E-2</v>
      </c>
    </row>
    <row r="350" spans="2:24" ht="13" x14ac:dyDescent="0.15">
      <c r="B350" s="10" t="s">
        <v>79</v>
      </c>
      <c r="C350" s="10">
        <v>4</v>
      </c>
      <c r="D350" s="11">
        <v>484109</v>
      </c>
      <c r="E350" s="11">
        <v>204614</v>
      </c>
      <c r="F350" s="11">
        <v>147165.4135</v>
      </c>
      <c r="G350" s="11">
        <v>0.74</v>
      </c>
      <c r="H350" s="11">
        <v>0.23</v>
      </c>
      <c r="I350" s="11">
        <v>0.95</v>
      </c>
      <c r="J350" s="11">
        <v>317818</v>
      </c>
      <c r="K350" s="11">
        <v>227621</v>
      </c>
      <c r="L350" s="11">
        <v>61312</v>
      </c>
      <c r="M350" s="11">
        <v>50574</v>
      </c>
      <c r="N350" s="11">
        <v>48475</v>
      </c>
      <c r="O350" s="15">
        <f t="shared" si="3"/>
        <v>0.79062826200417535</v>
      </c>
      <c r="P350" s="51">
        <v>1065</v>
      </c>
      <c r="Q350" s="11">
        <v>2742</v>
      </c>
      <c r="R350" s="11">
        <v>13697</v>
      </c>
      <c r="S350" s="11">
        <v>16439</v>
      </c>
      <c r="T350" s="40">
        <f t="shared" si="4"/>
        <v>0.32504844386443627</v>
      </c>
      <c r="U350" s="51">
        <v>1945</v>
      </c>
      <c r="V350" s="11">
        <v>6492</v>
      </c>
      <c r="W350" s="11">
        <v>271</v>
      </c>
      <c r="X350" s="40">
        <f t="shared" si="5"/>
        <v>4.174368453481208E-2</v>
      </c>
    </row>
    <row r="351" spans="2:24" ht="13" x14ac:dyDescent="0.15">
      <c r="B351" s="10" t="s">
        <v>79</v>
      </c>
      <c r="C351" s="10">
        <v>5</v>
      </c>
      <c r="D351" s="11">
        <v>520506</v>
      </c>
      <c r="E351" s="11">
        <v>69199</v>
      </c>
      <c r="F351" s="11">
        <v>41619.602500000001</v>
      </c>
      <c r="G351" s="11">
        <v>0.63</v>
      </c>
      <c r="H351" s="11">
        <v>0.21</v>
      </c>
      <c r="I351" s="11">
        <v>0.94</v>
      </c>
      <c r="J351" s="11">
        <v>353850</v>
      </c>
      <c r="K351" s="11">
        <v>213200</v>
      </c>
      <c r="L351" s="11">
        <v>25858</v>
      </c>
      <c r="M351" s="11">
        <v>63255</v>
      </c>
      <c r="N351" s="11">
        <v>13592</v>
      </c>
      <c r="O351" s="15">
        <f t="shared" si="3"/>
        <v>0.52564003403202109</v>
      </c>
      <c r="P351" s="51">
        <v>470</v>
      </c>
      <c r="Q351" s="11">
        <v>1995</v>
      </c>
      <c r="R351" s="11">
        <v>13226</v>
      </c>
      <c r="S351" s="11">
        <v>15221</v>
      </c>
      <c r="T351" s="40">
        <f t="shared" si="4"/>
        <v>0.24062919927278476</v>
      </c>
      <c r="U351" s="51">
        <v>2388</v>
      </c>
      <c r="V351" s="11">
        <v>19403</v>
      </c>
      <c r="W351" s="11">
        <v>450</v>
      </c>
      <c r="X351" s="40">
        <f t="shared" si="5"/>
        <v>2.3192289852084731E-2</v>
      </c>
    </row>
    <row r="352" spans="2:24" ht="13" x14ac:dyDescent="0.15">
      <c r="B352" s="10" t="s">
        <v>79</v>
      </c>
      <c r="C352" s="10">
        <v>6</v>
      </c>
      <c r="D352" s="11">
        <v>484555</v>
      </c>
      <c r="E352" s="11">
        <v>38184</v>
      </c>
      <c r="F352" s="11">
        <v>20714.536700000001</v>
      </c>
      <c r="G352" s="11">
        <v>0.6</v>
      </c>
      <c r="H352" s="11">
        <v>0.22</v>
      </c>
      <c r="I352" s="11">
        <v>0.94</v>
      </c>
      <c r="J352" s="11">
        <v>320971</v>
      </c>
      <c r="K352" s="11">
        <v>183104</v>
      </c>
      <c r="L352" s="11">
        <v>19389</v>
      </c>
      <c r="M352" s="11">
        <v>73781</v>
      </c>
      <c r="N352" s="11">
        <v>7391</v>
      </c>
      <c r="O352" s="15">
        <f t="shared" si="3"/>
        <v>0.38119552323482386</v>
      </c>
      <c r="P352" s="51">
        <v>164</v>
      </c>
      <c r="Q352" s="11">
        <v>736</v>
      </c>
      <c r="R352" s="11">
        <v>10515</v>
      </c>
      <c r="S352" s="11">
        <v>11251</v>
      </c>
      <c r="T352" s="40">
        <f t="shared" si="4"/>
        <v>0.1524918339409875</v>
      </c>
      <c r="U352" s="51">
        <v>1778</v>
      </c>
      <c r="V352" s="11">
        <v>13324</v>
      </c>
      <c r="W352" s="11">
        <v>112</v>
      </c>
      <c r="X352" s="40">
        <f t="shared" si="5"/>
        <v>8.4058841188832181E-3</v>
      </c>
    </row>
    <row r="353" spans="2:24" ht="13" x14ac:dyDescent="0.15">
      <c r="B353" s="10" t="s">
        <v>79</v>
      </c>
      <c r="C353" s="10">
        <v>7</v>
      </c>
      <c r="D353" s="11">
        <v>463481</v>
      </c>
      <c r="E353" s="11">
        <v>74321</v>
      </c>
      <c r="F353" s="11">
        <v>54973.0121</v>
      </c>
      <c r="G353" s="11">
        <v>0.66</v>
      </c>
      <c r="H353" s="11">
        <v>0.23</v>
      </c>
      <c r="I353" s="11">
        <v>0.93</v>
      </c>
      <c r="J353" s="11">
        <v>311183</v>
      </c>
      <c r="K353" s="11">
        <v>198581</v>
      </c>
      <c r="L353" s="11">
        <v>32702</v>
      </c>
      <c r="M353" s="11">
        <v>57217</v>
      </c>
      <c r="N353" s="11">
        <v>16715</v>
      </c>
      <c r="O353" s="15">
        <f t="shared" si="3"/>
        <v>0.51113081768699165</v>
      </c>
      <c r="P353" s="51">
        <v>703</v>
      </c>
      <c r="Q353" s="11">
        <v>1777</v>
      </c>
      <c r="R353" s="11">
        <v>15127</v>
      </c>
      <c r="S353" s="11">
        <v>16904</v>
      </c>
      <c r="T353" s="40">
        <f t="shared" si="4"/>
        <v>0.29543667091948195</v>
      </c>
      <c r="U353" s="51">
        <v>3561</v>
      </c>
      <c r="V353" s="11">
        <v>10807</v>
      </c>
      <c r="W353" s="11">
        <v>237</v>
      </c>
      <c r="X353" s="40">
        <f t="shared" si="5"/>
        <v>2.1930230406218193E-2</v>
      </c>
    </row>
    <row r="354" spans="2:24" ht="13" x14ac:dyDescent="0.15">
      <c r="B354" s="10" t="s">
        <v>79</v>
      </c>
      <c r="C354" s="10">
        <v>8</v>
      </c>
      <c r="D354" s="11">
        <v>437754</v>
      </c>
      <c r="E354" s="11">
        <v>163512</v>
      </c>
      <c r="F354" s="11">
        <v>84497.557399999903</v>
      </c>
      <c r="G354" s="11">
        <v>0.75</v>
      </c>
      <c r="H354" s="11">
        <v>0.24</v>
      </c>
      <c r="I354" s="11">
        <v>0.94</v>
      </c>
      <c r="J354" s="11">
        <v>309168</v>
      </c>
      <c r="K354" s="11">
        <v>226823</v>
      </c>
      <c r="L354" s="11">
        <v>66388</v>
      </c>
      <c r="M354" s="11">
        <v>28430</v>
      </c>
      <c r="N354" s="11">
        <v>41404</v>
      </c>
      <c r="O354" s="15">
        <f t="shared" si="3"/>
        <v>0.62366692775802857</v>
      </c>
      <c r="P354" s="51">
        <v>354</v>
      </c>
      <c r="Q354" s="11">
        <v>3511</v>
      </c>
      <c r="R354" s="11">
        <v>12524</v>
      </c>
      <c r="S354" s="11">
        <v>16035</v>
      </c>
      <c r="T354" s="40">
        <f t="shared" si="4"/>
        <v>0.56401688357368973</v>
      </c>
      <c r="U354" s="51">
        <v>976</v>
      </c>
      <c r="V354" s="11">
        <v>2364</v>
      </c>
      <c r="W354" s="11">
        <v>406</v>
      </c>
      <c r="X354" s="40">
        <f t="shared" si="5"/>
        <v>0.17174280879864637</v>
      </c>
    </row>
    <row r="355" spans="2:24" ht="13" x14ac:dyDescent="0.15">
      <c r="B355" s="10" t="s">
        <v>79</v>
      </c>
      <c r="C355" s="10">
        <v>9</v>
      </c>
      <c r="D355" s="11">
        <v>503447</v>
      </c>
      <c r="E355" s="11">
        <v>15545</v>
      </c>
      <c r="F355" s="11">
        <v>8914.7476000000006</v>
      </c>
      <c r="G355" s="11">
        <v>0.56999999999999995</v>
      </c>
      <c r="H355" s="11">
        <v>0.21</v>
      </c>
      <c r="I355" s="11">
        <v>0.93</v>
      </c>
      <c r="J355" s="11">
        <v>323933</v>
      </c>
      <c r="K355" s="11">
        <v>176102</v>
      </c>
      <c r="L355" s="11">
        <v>11443</v>
      </c>
      <c r="M355" s="11">
        <v>63045</v>
      </c>
      <c r="N355" s="11">
        <v>2675</v>
      </c>
      <c r="O355" s="15">
        <f t="shared" si="3"/>
        <v>0.23376736869702</v>
      </c>
      <c r="P355" s="51">
        <v>124</v>
      </c>
      <c r="Q355" s="11">
        <v>366</v>
      </c>
      <c r="R355" s="11">
        <v>7829</v>
      </c>
      <c r="S355" s="11">
        <v>8195</v>
      </c>
      <c r="T355" s="40">
        <f t="shared" si="4"/>
        <v>0.12998651756681734</v>
      </c>
      <c r="U355" s="51">
        <v>1460</v>
      </c>
      <c r="V355" s="11">
        <v>27265</v>
      </c>
      <c r="W355" s="11">
        <v>82</v>
      </c>
      <c r="X355" s="40">
        <f t="shared" si="5"/>
        <v>3.0075187969924814E-3</v>
      </c>
    </row>
    <row r="356" spans="2:24" ht="13" x14ac:dyDescent="0.15">
      <c r="B356" s="10" t="s">
        <v>79</v>
      </c>
      <c r="C356" s="10">
        <v>10</v>
      </c>
      <c r="D356" s="11">
        <v>465401</v>
      </c>
      <c r="E356" s="11">
        <v>51928</v>
      </c>
      <c r="F356" s="11">
        <v>35507.0291</v>
      </c>
      <c r="G356" s="11">
        <v>0.67</v>
      </c>
      <c r="H356" s="11">
        <v>0.24</v>
      </c>
      <c r="I356" s="11">
        <v>0.93</v>
      </c>
      <c r="J356" s="11">
        <v>333725</v>
      </c>
      <c r="K356" s="11">
        <v>216546</v>
      </c>
      <c r="L356" s="11">
        <v>27082</v>
      </c>
      <c r="M356" s="11">
        <v>72650</v>
      </c>
      <c r="N356" s="11">
        <v>9360</v>
      </c>
      <c r="O356" s="15">
        <f t="shared" si="3"/>
        <v>0.34561701499150727</v>
      </c>
      <c r="P356" s="51">
        <v>586</v>
      </c>
      <c r="Q356" s="11">
        <v>2537</v>
      </c>
      <c r="R356" s="11">
        <v>26496</v>
      </c>
      <c r="S356" s="11">
        <v>29033</v>
      </c>
      <c r="T356" s="40">
        <f t="shared" si="4"/>
        <v>0.39962835512732275</v>
      </c>
      <c r="U356" s="51">
        <v>6829</v>
      </c>
      <c r="V356" s="11">
        <v>10293</v>
      </c>
      <c r="W356" s="11">
        <v>325</v>
      </c>
      <c r="X356" s="40">
        <f t="shared" si="5"/>
        <v>3.157485669872729E-2</v>
      </c>
    </row>
    <row r="357" spans="2:24" ht="13" x14ac:dyDescent="0.15">
      <c r="B357" s="10" t="s">
        <v>79</v>
      </c>
      <c r="C357" s="10">
        <v>11</v>
      </c>
      <c r="D357" s="11">
        <v>479398</v>
      </c>
      <c r="E357" s="11">
        <v>99887</v>
      </c>
      <c r="F357" s="11">
        <v>62066.6734</v>
      </c>
      <c r="G357" s="11">
        <v>0.71</v>
      </c>
      <c r="H357" s="11">
        <v>0.26</v>
      </c>
      <c r="I357" s="11">
        <v>0.93</v>
      </c>
      <c r="J357" s="11">
        <v>348517</v>
      </c>
      <c r="K357" s="11">
        <v>241298</v>
      </c>
      <c r="L357" s="11">
        <v>55395</v>
      </c>
      <c r="M357" s="11">
        <v>49328</v>
      </c>
      <c r="N357" s="11">
        <v>25624</v>
      </c>
      <c r="O357" s="15">
        <f t="shared" si="3"/>
        <v>0.46256882390107412</v>
      </c>
      <c r="P357" s="51">
        <v>384</v>
      </c>
      <c r="Q357" s="11">
        <v>2680</v>
      </c>
      <c r="R357" s="11">
        <v>20540</v>
      </c>
      <c r="S357" s="11">
        <v>23220</v>
      </c>
      <c r="T357" s="40">
        <f t="shared" si="4"/>
        <v>0.47072656503405774</v>
      </c>
      <c r="U357" s="51">
        <v>2730</v>
      </c>
      <c r="V357" s="11">
        <v>3927</v>
      </c>
      <c r="W357" s="11">
        <v>258</v>
      </c>
      <c r="X357" s="40">
        <f t="shared" si="5"/>
        <v>6.5699006875477459E-2</v>
      </c>
    </row>
    <row r="358" spans="2:24" ht="13" x14ac:dyDescent="0.15">
      <c r="B358" s="10" t="s">
        <v>81</v>
      </c>
      <c r="C358" s="10">
        <v>1</v>
      </c>
      <c r="D358" s="11">
        <v>439582</v>
      </c>
      <c r="E358" s="11">
        <v>88137</v>
      </c>
      <c r="F358" s="11">
        <v>37280.868199999997</v>
      </c>
      <c r="G358" s="11">
        <v>0.71</v>
      </c>
      <c r="H358" s="11">
        <v>0.34</v>
      </c>
      <c r="I358" s="11">
        <v>0.94</v>
      </c>
      <c r="J358" s="11">
        <v>325563</v>
      </c>
      <c r="K358" s="11">
        <v>229331</v>
      </c>
      <c r="L358" s="11">
        <v>27841</v>
      </c>
      <c r="M358" s="11">
        <v>62148</v>
      </c>
      <c r="N358" s="11">
        <v>12816</v>
      </c>
      <c r="O358" s="15">
        <f t="shared" si="3"/>
        <v>0.46032829280557452</v>
      </c>
      <c r="P358" s="51">
        <v>511</v>
      </c>
      <c r="Q358" s="11">
        <v>5143</v>
      </c>
      <c r="R358" s="11">
        <v>29868</v>
      </c>
      <c r="S358" s="11">
        <v>35011</v>
      </c>
      <c r="T358" s="40">
        <f t="shared" si="4"/>
        <v>0.56334878033082325</v>
      </c>
      <c r="U358" s="51">
        <v>5935</v>
      </c>
      <c r="V358" s="11">
        <v>4744</v>
      </c>
      <c r="W358" s="11">
        <v>379</v>
      </c>
      <c r="X358" s="40">
        <f t="shared" si="5"/>
        <v>7.9890387858347386E-2</v>
      </c>
    </row>
    <row r="359" spans="2:24" ht="13" x14ac:dyDescent="0.15">
      <c r="B359" s="10" t="s">
        <v>81</v>
      </c>
      <c r="C359" s="10">
        <v>2</v>
      </c>
      <c r="D359" s="11">
        <v>497278</v>
      </c>
      <c r="E359" s="11">
        <v>85072</v>
      </c>
      <c r="F359" s="11">
        <v>29578.3969</v>
      </c>
      <c r="G359" s="11">
        <v>0.69</v>
      </c>
      <c r="H359" s="11">
        <v>0.3</v>
      </c>
      <c r="I359" s="11">
        <v>0.93</v>
      </c>
      <c r="J359" s="11">
        <v>365232</v>
      </c>
      <c r="K359" s="11">
        <v>248824</v>
      </c>
      <c r="L359" s="11">
        <v>27024</v>
      </c>
      <c r="M359" s="11">
        <v>65833</v>
      </c>
      <c r="N359" s="11">
        <v>12094</v>
      </c>
      <c r="O359" s="15">
        <f t="shared" si="3"/>
        <v>0.44752812314979279</v>
      </c>
      <c r="P359" s="51">
        <v>573</v>
      </c>
      <c r="Q359" s="11">
        <v>4546</v>
      </c>
      <c r="R359" s="11">
        <v>27696</v>
      </c>
      <c r="S359" s="11">
        <v>32242</v>
      </c>
      <c r="T359" s="40">
        <f t="shared" si="4"/>
        <v>0.48975437850318232</v>
      </c>
      <c r="U359" s="51">
        <v>5615</v>
      </c>
      <c r="V359" s="11">
        <v>7512</v>
      </c>
      <c r="W359" s="11">
        <v>469</v>
      </c>
      <c r="X359" s="40">
        <f t="shared" si="5"/>
        <v>6.2433439829605961E-2</v>
      </c>
    </row>
    <row r="360" spans="2:24" ht="13" x14ac:dyDescent="0.15">
      <c r="B360" s="10" t="s">
        <v>81</v>
      </c>
      <c r="C360" s="10">
        <v>3</v>
      </c>
      <c r="D360" s="11">
        <v>496028</v>
      </c>
      <c r="E360" s="11">
        <v>41449</v>
      </c>
      <c r="F360" s="11">
        <v>13422.032800000001</v>
      </c>
      <c r="G360" s="11">
        <v>0.66</v>
      </c>
      <c r="H360" s="11">
        <v>0.3</v>
      </c>
      <c r="I360" s="11">
        <v>0.92</v>
      </c>
      <c r="J360" s="11">
        <v>351735</v>
      </c>
      <c r="K360" s="11">
        <v>227004</v>
      </c>
      <c r="L360" s="11">
        <v>13643</v>
      </c>
      <c r="M360" s="11">
        <v>78014</v>
      </c>
      <c r="N360" s="11">
        <v>3386</v>
      </c>
      <c r="O360" s="15">
        <f t="shared" si="3"/>
        <v>0.24818588287033644</v>
      </c>
      <c r="P360" s="51">
        <v>297</v>
      </c>
      <c r="Q360" s="11">
        <v>3531</v>
      </c>
      <c r="R360" s="11">
        <v>30703</v>
      </c>
      <c r="S360" s="11">
        <v>34234</v>
      </c>
      <c r="T360" s="40">
        <f t="shared" si="4"/>
        <v>0.43881867357141024</v>
      </c>
      <c r="U360" s="51">
        <v>8539</v>
      </c>
      <c r="V360" s="11">
        <v>18041</v>
      </c>
      <c r="W360" s="11">
        <v>595</v>
      </c>
      <c r="X360" s="40">
        <f t="shared" si="5"/>
        <v>3.2980433457125438E-2</v>
      </c>
    </row>
    <row r="361" spans="2:24" ht="13" x14ac:dyDescent="0.15">
      <c r="B361" s="10" t="s">
        <v>81</v>
      </c>
      <c r="C361" s="10">
        <v>4</v>
      </c>
      <c r="D361" s="11">
        <v>402487</v>
      </c>
      <c r="E361" s="11">
        <v>52067</v>
      </c>
      <c r="F361" s="11">
        <v>33512.109600000003</v>
      </c>
      <c r="G361" s="11">
        <v>0.67</v>
      </c>
      <c r="H361" s="11">
        <v>0.3</v>
      </c>
      <c r="I361" s="11">
        <v>0.92</v>
      </c>
      <c r="J361" s="11">
        <v>271816</v>
      </c>
      <c r="K361" s="11">
        <v>175472</v>
      </c>
      <c r="L361" s="11">
        <v>16856</v>
      </c>
      <c r="M361" s="11">
        <v>58332</v>
      </c>
      <c r="N361" s="11">
        <v>7560</v>
      </c>
      <c r="O361" s="15">
        <f t="shared" si="3"/>
        <v>0.44850498338870431</v>
      </c>
      <c r="P361" s="51">
        <v>1209</v>
      </c>
      <c r="Q361" s="11">
        <v>2424</v>
      </c>
      <c r="R361" s="11">
        <v>22153</v>
      </c>
      <c r="S361" s="11">
        <v>24577</v>
      </c>
      <c r="T361" s="40">
        <f t="shared" si="4"/>
        <v>0.4213296303915518</v>
      </c>
      <c r="U361" s="51">
        <v>7359</v>
      </c>
      <c r="V361" s="11">
        <v>13737</v>
      </c>
      <c r="W361" s="11">
        <v>655</v>
      </c>
      <c r="X361" s="40">
        <f t="shared" si="5"/>
        <v>4.7681444274586884E-2</v>
      </c>
    </row>
    <row r="362" spans="2:24" ht="13" x14ac:dyDescent="0.15">
      <c r="B362" s="10" t="s">
        <v>81</v>
      </c>
      <c r="C362" s="10">
        <v>5</v>
      </c>
      <c r="D362" s="11">
        <v>493907</v>
      </c>
      <c r="E362" s="11">
        <v>56314</v>
      </c>
      <c r="F362" s="11">
        <v>14637.9897</v>
      </c>
      <c r="G362" s="11">
        <v>0.67</v>
      </c>
      <c r="H362" s="11">
        <v>0.3</v>
      </c>
      <c r="I362" s="11">
        <v>0.93</v>
      </c>
      <c r="J362" s="11">
        <v>354814</v>
      </c>
      <c r="K362" s="11">
        <v>232098</v>
      </c>
      <c r="L362" s="11">
        <v>16072</v>
      </c>
      <c r="M362" s="11">
        <v>72817</v>
      </c>
      <c r="N362" s="11">
        <v>6235</v>
      </c>
      <c r="O362" s="15">
        <f t="shared" si="3"/>
        <v>0.38794176207068193</v>
      </c>
      <c r="P362" s="51">
        <v>251</v>
      </c>
      <c r="Q362" s="11">
        <v>4377</v>
      </c>
      <c r="R362" s="11">
        <v>30654</v>
      </c>
      <c r="S362" s="11">
        <v>35031</v>
      </c>
      <c r="T362" s="40">
        <f t="shared" si="4"/>
        <v>0.48108271420135407</v>
      </c>
      <c r="U362" s="51">
        <v>7861</v>
      </c>
      <c r="V362" s="11">
        <v>15672</v>
      </c>
      <c r="W362" s="11">
        <v>588</v>
      </c>
      <c r="X362" s="40">
        <f t="shared" si="5"/>
        <v>3.7519142419601838E-2</v>
      </c>
    </row>
    <row r="363" spans="2:24" ht="13" x14ac:dyDescent="0.15">
      <c r="B363" s="10" t="s">
        <v>81</v>
      </c>
      <c r="C363" s="10">
        <v>6</v>
      </c>
      <c r="D363" s="11">
        <v>510807</v>
      </c>
      <c r="E363" s="11">
        <v>68773</v>
      </c>
      <c r="F363" s="11">
        <v>23449.777900000001</v>
      </c>
      <c r="G363" s="11">
        <v>0.68</v>
      </c>
      <c r="H363" s="11">
        <v>0.32</v>
      </c>
      <c r="I363" s="11">
        <v>0.94</v>
      </c>
      <c r="J363" s="11">
        <v>371684</v>
      </c>
      <c r="K363" s="11">
        <v>247725</v>
      </c>
      <c r="L363" s="11">
        <v>22554</v>
      </c>
      <c r="M363" s="11">
        <v>70258</v>
      </c>
      <c r="N363" s="11">
        <v>8412</v>
      </c>
      <c r="O363" s="15">
        <f t="shared" si="3"/>
        <v>0.37297153498270819</v>
      </c>
      <c r="P363" s="51">
        <v>429</v>
      </c>
      <c r="Q363" s="11">
        <v>4087</v>
      </c>
      <c r="R363" s="11">
        <v>27755</v>
      </c>
      <c r="S363" s="11">
        <v>31842</v>
      </c>
      <c r="T363" s="40">
        <f t="shared" si="4"/>
        <v>0.45321529220871642</v>
      </c>
      <c r="U363" s="51">
        <v>6977</v>
      </c>
      <c r="V363" s="11">
        <v>11314</v>
      </c>
      <c r="W363" s="11">
        <v>627</v>
      </c>
      <c r="X363" s="40">
        <f t="shared" si="5"/>
        <v>5.5418066112780627E-2</v>
      </c>
    </row>
    <row r="364" spans="2:24" ht="13" x14ac:dyDescent="0.15">
      <c r="B364" s="10" t="s">
        <v>81</v>
      </c>
      <c r="C364" s="10">
        <v>7</v>
      </c>
      <c r="D364" s="11">
        <v>496526</v>
      </c>
      <c r="E364" s="11">
        <v>252869</v>
      </c>
      <c r="F364" s="11">
        <v>74834.249100000001</v>
      </c>
      <c r="G364" s="11">
        <v>0.79</v>
      </c>
      <c r="H364" s="11">
        <v>0.43</v>
      </c>
      <c r="I364" s="11">
        <v>0.94</v>
      </c>
      <c r="J364" s="11">
        <v>382941</v>
      </c>
      <c r="K364" s="11">
        <v>299280</v>
      </c>
      <c r="L364" s="11">
        <v>55125</v>
      </c>
      <c r="M364" s="11">
        <v>14374</v>
      </c>
      <c r="N364" s="11">
        <v>38985</v>
      </c>
      <c r="O364" s="15">
        <f t="shared" si="3"/>
        <v>0.70721088435374146</v>
      </c>
      <c r="P364" s="51">
        <v>516</v>
      </c>
      <c r="Q364" s="11">
        <v>3712</v>
      </c>
      <c r="R364" s="11">
        <v>7442</v>
      </c>
      <c r="S364" s="11">
        <v>11154</v>
      </c>
      <c r="T364" s="40">
        <f t="shared" si="4"/>
        <v>0.77598441630722137</v>
      </c>
      <c r="U364" s="51">
        <v>418</v>
      </c>
      <c r="V364" s="11">
        <v>759</v>
      </c>
      <c r="W364" s="11">
        <v>157</v>
      </c>
      <c r="X364" s="40">
        <f t="shared" si="5"/>
        <v>0.20685111989459815</v>
      </c>
    </row>
    <row r="365" spans="2:24" ht="13" x14ac:dyDescent="0.15">
      <c r="B365" s="10" t="s">
        <v>81</v>
      </c>
      <c r="C365" s="10">
        <v>8</v>
      </c>
      <c r="D365" s="11">
        <v>493211</v>
      </c>
      <c r="E365" s="11">
        <v>49679</v>
      </c>
      <c r="F365" s="11">
        <v>22581.476699999999</v>
      </c>
      <c r="G365" s="11">
        <v>0.67</v>
      </c>
      <c r="H365" s="11">
        <v>0.31</v>
      </c>
      <c r="I365" s="11">
        <v>0.93</v>
      </c>
      <c r="J365" s="11">
        <v>366177</v>
      </c>
      <c r="K365" s="11">
        <v>243290</v>
      </c>
      <c r="L365" s="11">
        <v>21177</v>
      </c>
      <c r="M365" s="11">
        <v>79264</v>
      </c>
      <c r="N365" s="11">
        <v>7234</v>
      </c>
      <c r="O365" s="15">
        <f t="shared" si="3"/>
        <v>0.34159701563016481</v>
      </c>
      <c r="P365" s="51">
        <v>856</v>
      </c>
      <c r="Q365" s="11">
        <v>3235</v>
      </c>
      <c r="R365" s="11">
        <v>33193</v>
      </c>
      <c r="S365" s="11">
        <v>36428</v>
      </c>
      <c r="T365" s="40">
        <f t="shared" si="4"/>
        <v>0.45957811869196608</v>
      </c>
      <c r="U365" s="51">
        <v>10474</v>
      </c>
      <c r="V365" s="11">
        <v>12549</v>
      </c>
      <c r="W365" s="11">
        <v>472</v>
      </c>
      <c r="X365" s="40">
        <f t="shared" si="5"/>
        <v>3.7612558769623078E-2</v>
      </c>
    </row>
    <row r="366" spans="2:24" ht="13" x14ac:dyDescent="0.15">
      <c r="B366" s="10" t="s">
        <v>81</v>
      </c>
      <c r="C366" s="10">
        <v>9</v>
      </c>
      <c r="D366" s="11">
        <v>423657</v>
      </c>
      <c r="E366" s="11">
        <v>185498</v>
      </c>
      <c r="F366" s="11">
        <v>103277.9852</v>
      </c>
      <c r="G366" s="11">
        <v>0.77</v>
      </c>
      <c r="H366" s="11">
        <v>0.35</v>
      </c>
      <c r="I366" s="11">
        <v>0.95</v>
      </c>
      <c r="J366" s="11">
        <v>296071</v>
      </c>
      <c r="K366" s="11">
        <v>225620</v>
      </c>
      <c r="L366" s="11">
        <v>50490</v>
      </c>
      <c r="M366" s="11">
        <v>36632</v>
      </c>
      <c r="N366" s="11">
        <v>35797</v>
      </c>
      <c r="O366" s="15">
        <f t="shared" si="3"/>
        <v>0.70899187958011489</v>
      </c>
      <c r="P366" s="51">
        <v>1804</v>
      </c>
      <c r="Q366" s="11">
        <v>6372</v>
      </c>
      <c r="R366" s="11">
        <v>19668</v>
      </c>
      <c r="S366" s="11">
        <v>26040</v>
      </c>
      <c r="T366" s="40">
        <f t="shared" si="4"/>
        <v>0.71085389823105483</v>
      </c>
      <c r="U366" s="51">
        <v>2734</v>
      </c>
      <c r="V366" s="11">
        <v>2232</v>
      </c>
      <c r="W366" s="11">
        <v>451</v>
      </c>
      <c r="X366" s="40">
        <f t="shared" si="5"/>
        <v>0.20206093189964158</v>
      </c>
    </row>
    <row r="367" spans="2:24" ht="13" x14ac:dyDescent="0.15">
      <c r="B367" s="10" t="s">
        <v>81</v>
      </c>
      <c r="C367" s="10">
        <v>10</v>
      </c>
      <c r="D367" s="11">
        <v>453608</v>
      </c>
      <c r="E367" s="11">
        <v>90104</v>
      </c>
      <c r="F367" s="11">
        <v>38075.892899999999</v>
      </c>
      <c r="G367" s="11">
        <v>0.71</v>
      </c>
      <c r="H367" s="11">
        <v>0.34</v>
      </c>
      <c r="I367" s="11">
        <v>0.94</v>
      </c>
      <c r="J367" s="11">
        <v>313854</v>
      </c>
      <c r="K367" s="11">
        <v>217369</v>
      </c>
      <c r="L367" s="11">
        <v>21074</v>
      </c>
      <c r="M367" s="11">
        <v>68609</v>
      </c>
      <c r="N367" s="11">
        <v>10257</v>
      </c>
      <c r="O367" s="15">
        <f t="shared" si="3"/>
        <v>0.48671348581190094</v>
      </c>
      <c r="P367" s="51">
        <v>714</v>
      </c>
      <c r="Q367" s="11">
        <v>5987</v>
      </c>
      <c r="R367" s="11">
        <v>32700</v>
      </c>
      <c r="S367" s="11">
        <v>38687</v>
      </c>
      <c r="T367" s="40">
        <f t="shared" si="4"/>
        <v>0.56387645935664421</v>
      </c>
      <c r="U367" s="51">
        <v>8143</v>
      </c>
      <c r="V367" s="11">
        <v>6864</v>
      </c>
      <c r="W367" s="11">
        <v>718</v>
      </c>
      <c r="X367" s="40">
        <f t="shared" si="5"/>
        <v>0.1046037296037296</v>
      </c>
    </row>
    <row r="368" spans="2:24" ht="13" x14ac:dyDescent="0.15">
      <c r="B368" s="10" t="s">
        <v>82</v>
      </c>
      <c r="C368" s="10">
        <v>1</v>
      </c>
      <c r="D368" s="11">
        <v>421363</v>
      </c>
      <c r="E368" s="11">
        <v>14363</v>
      </c>
      <c r="F368" s="11">
        <v>9615.4277999999995</v>
      </c>
      <c r="G368" s="11">
        <v>0.61</v>
      </c>
      <c r="H368" s="11">
        <v>0.23</v>
      </c>
      <c r="I368" s="11">
        <v>0.91</v>
      </c>
      <c r="J368" s="11">
        <v>303563</v>
      </c>
      <c r="K368" s="11">
        <v>179445</v>
      </c>
      <c r="L368" s="11">
        <v>12813</v>
      </c>
      <c r="M368" s="11">
        <v>110082</v>
      </c>
      <c r="N368" s="11">
        <v>3472</v>
      </c>
      <c r="O368" s="15">
        <f t="shared" si="3"/>
        <v>0.27097479122765938</v>
      </c>
      <c r="P368" s="51">
        <v>70</v>
      </c>
      <c r="Q368" s="11">
        <v>874</v>
      </c>
      <c r="R368" s="11">
        <v>22353</v>
      </c>
      <c r="S368" s="11">
        <v>23227</v>
      </c>
      <c r="T368" s="40">
        <f t="shared" si="4"/>
        <v>0.21099725659054161</v>
      </c>
      <c r="U368" s="51">
        <v>3365</v>
      </c>
      <c r="V368" s="11">
        <v>23994</v>
      </c>
      <c r="W368" s="11">
        <v>38</v>
      </c>
      <c r="X368" s="40">
        <f t="shared" si="5"/>
        <v>1.5837292656497458E-3</v>
      </c>
    </row>
    <row r="369" spans="2:24" ht="13" x14ac:dyDescent="0.15">
      <c r="B369" s="10" t="s">
        <v>82</v>
      </c>
      <c r="C369" s="10">
        <v>2</v>
      </c>
      <c r="D369" s="11">
        <v>468778</v>
      </c>
      <c r="E369" s="11">
        <v>28014</v>
      </c>
      <c r="F369" s="11">
        <v>11347.2611</v>
      </c>
      <c r="G369" s="11">
        <v>0.64</v>
      </c>
      <c r="H369" s="11">
        <v>0.25</v>
      </c>
      <c r="I369" s="11">
        <v>0.92</v>
      </c>
      <c r="J369" s="11">
        <v>342667</v>
      </c>
      <c r="K369" s="11">
        <v>214795</v>
      </c>
      <c r="L369" s="11">
        <v>50332</v>
      </c>
      <c r="M369" s="11">
        <v>99808</v>
      </c>
      <c r="N369" s="11">
        <v>8597</v>
      </c>
      <c r="O369" s="15">
        <f t="shared" si="3"/>
        <v>0.17080584916156719</v>
      </c>
      <c r="P369" s="51">
        <v>61</v>
      </c>
      <c r="Q369" s="11">
        <v>253</v>
      </c>
      <c r="R369" s="11">
        <v>16980</v>
      </c>
      <c r="S369" s="11">
        <v>17233</v>
      </c>
      <c r="T369" s="40">
        <f t="shared" si="4"/>
        <v>0.17266151009939082</v>
      </c>
      <c r="U369" s="51">
        <v>3458</v>
      </c>
      <c r="V369" s="11">
        <v>5657</v>
      </c>
      <c r="W369" s="11">
        <v>0</v>
      </c>
      <c r="X369" s="40">
        <f t="shared" si="5"/>
        <v>0</v>
      </c>
    </row>
    <row r="370" spans="2:24" ht="13" x14ac:dyDescent="0.15">
      <c r="B370" s="10" t="s">
        <v>82</v>
      </c>
      <c r="C370" s="10">
        <v>3</v>
      </c>
      <c r="D370" s="11">
        <v>422621</v>
      </c>
      <c r="E370" s="11">
        <v>2556</v>
      </c>
      <c r="F370" s="11">
        <v>918.68340000000001</v>
      </c>
      <c r="G370" s="11">
        <v>0.57999999999999996</v>
      </c>
      <c r="H370" s="11">
        <v>0.25</v>
      </c>
      <c r="I370" s="11">
        <v>0.9</v>
      </c>
      <c r="J370" s="11">
        <v>296480</v>
      </c>
      <c r="K370" s="11">
        <v>165966</v>
      </c>
      <c r="L370" s="11">
        <v>14772</v>
      </c>
      <c r="M370" s="11">
        <v>114626</v>
      </c>
      <c r="N370" s="11">
        <v>675</v>
      </c>
      <c r="O370" s="15">
        <f t="shared" si="3"/>
        <v>4.5694557270511776E-2</v>
      </c>
      <c r="P370" s="51">
        <v>17</v>
      </c>
      <c r="Q370" s="11">
        <v>84</v>
      </c>
      <c r="R370" s="11">
        <v>11946</v>
      </c>
      <c r="S370" s="11">
        <v>12030</v>
      </c>
      <c r="T370" s="40">
        <f t="shared" si="4"/>
        <v>0.10495001134123148</v>
      </c>
      <c r="U370" s="51">
        <v>2382</v>
      </c>
      <c r="V370" s="11">
        <v>20693</v>
      </c>
      <c r="W370" s="11">
        <v>4</v>
      </c>
      <c r="X370" s="40">
        <f t="shared" si="5"/>
        <v>1.9330208282994249E-4</v>
      </c>
    </row>
    <row r="371" spans="2:24" ht="13" x14ac:dyDescent="0.15">
      <c r="B371" s="10" t="s">
        <v>82</v>
      </c>
      <c r="C371" s="10">
        <v>4</v>
      </c>
      <c r="D371" s="11">
        <v>393595</v>
      </c>
      <c r="E371" s="11">
        <v>122987</v>
      </c>
      <c r="F371" s="11">
        <v>99565.955700000006</v>
      </c>
      <c r="G371" s="11">
        <v>0.73</v>
      </c>
      <c r="H371" s="11">
        <v>0.27</v>
      </c>
      <c r="I371" s="11">
        <v>0.93</v>
      </c>
      <c r="J371" s="11">
        <v>263303</v>
      </c>
      <c r="K371" s="11">
        <v>187456</v>
      </c>
      <c r="L371" s="11">
        <v>67171</v>
      </c>
      <c r="M371" s="11">
        <v>52370</v>
      </c>
      <c r="N371" s="11">
        <v>34483</v>
      </c>
      <c r="O371" s="15">
        <f t="shared" si="3"/>
        <v>0.51336142085126024</v>
      </c>
      <c r="P371" s="51">
        <v>155</v>
      </c>
      <c r="Q371" s="11">
        <v>639</v>
      </c>
      <c r="R371" s="11">
        <v>15347</v>
      </c>
      <c r="S371" s="11">
        <v>15986</v>
      </c>
      <c r="T371" s="40">
        <f t="shared" si="4"/>
        <v>0.30525109795684552</v>
      </c>
      <c r="U371" s="51">
        <v>830</v>
      </c>
      <c r="V371" s="11">
        <v>2087</v>
      </c>
      <c r="W371" s="11">
        <v>6</v>
      </c>
      <c r="X371" s="40">
        <f t="shared" si="5"/>
        <v>2.8749401054144704E-3</v>
      </c>
    </row>
    <row r="372" spans="2:24" ht="13" x14ac:dyDescent="0.15">
      <c r="B372" s="10" t="s">
        <v>82</v>
      </c>
      <c r="C372" s="10">
        <v>5</v>
      </c>
      <c r="D372" s="11">
        <v>474309</v>
      </c>
      <c r="E372" s="11">
        <v>2815</v>
      </c>
      <c r="F372" s="11">
        <v>1295.2914000000001</v>
      </c>
      <c r="G372" s="11">
        <v>0.56999999999999995</v>
      </c>
      <c r="H372" s="11">
        <v>0.23</v>
      </c>
      <c r="I372" s="11">
        <v>0.89</v>
      </c>
      <c r="J372" s="11">
        <v>367228</v>
      </c>
      <c r="K372" s="11">
        <v>204824</v>
      </c>
      <c r="L372" s="11">
        <v>2799</v>
      </c>
      <c r="M372" s="11">
        <v>111376</v>
      </c>
      <c r="N372" s="11">
        <v>386</v>
      </c>
      <c r="O372" s="15">
        <f t="shared" si="3"/>
        <v>0.13790639514112182</v>
      </c>
      <c r="P372" s="51">
        <v>21</v>
      </c>
      <c r="Q372" s="11">
        <v>459</v>
      </c>
      <c r="R372" s="11">
        <v>21643</v>
      </c>
      <c r="S372" s="11">
        <v>22102</v>
      </c>
      <c r="T372" s="40">
        <f t="shared" si="4"/>
        <v>0.19844490734089928</v>
      </c>
      <c r="U372" s="51">
        <v>3867</v>
      </c>
      <c r="V372" s="11">
        <v>36635</v>
      </c>
      <c r="W372" s="11">
        <v>19</v>
      </c>
      <c r="X372" s="40">
        <f t="shared" si="5"/>
        <v>5.1862972567217139E-4</v>
      </c>
    </row>
    <row r="373" spans="2:24" ht="13" x14ac:dyDescent="0.15">
      <c r="B373" s="10" t="s">
        <v>82</v>
      </c>
      <c r="C373" s="10">
        <v>6</v>
      </c>
      <c r="D373" s="11">
        <v>431825</v>
      </c>
      <c r="E373" s="11">
        <v>2364</v>
      </c>
      <c r="F373" s="11">
        <v>1065.5491999999999</v>
      </c>
      <c r="G373" s="11">
        <v>0.56999999999999995</v>
      </c>
      <c r="H373" s="11">
        <v>0.22</v>
      </c>
      <c r="I373" s="11">
        <v>0.9</v>
      </c>
      <c r="J373" s="11">
        <v>321741</v>
      </c>
      <c r="K373" s="11">
        <v>179562</v>
      </c>
      <c r="L373" s="11">
        <v>7500</v>
      </c>
      <c r="M373" s="11">
        <v>126227</v>
      </c>
      <c r="N373" s="11">
        <v>542</v>
      </c>
      <c r="O373" s="15">
        <f t="shared" si="3"/>
        <v>7.2266666666666673E-2</v>
      </c>
      <c r="P373" s="51">
        <v>46</v>
      </c>
      <c r="Q373" s="11">
        <v>151</v>
      </c>
      <c r="R373" s="11">
        <v>17215</v>
      </c>
      <c r="S373" s="11">
        <v>17366</v>
      </c>
      <c r="T373" s="40">
        <f t="shared" si="4"/>
        <v>0.13757753887836993</v>
      </c>
      <c r="U373" s="51">
        <v>3572</v>
      </c>
      <c r="V373" s="11">
        <v>23706</v>
      </c>
      <c r="W373" s="11">
        <v>4</v>
      </c>
      <c r="X373" s="40">
        <f t="shared" si="5"/>
        <v>1.6873365392727579E-4</v>
      </c>
    </row>
    <row r="374" spans="2:24" ht="13" x14ac:dyDescent="0.15">
      <c r="B374" s="10" t="s">
        <v>82</v>
      </c>
      <c r="C374" s="10">
        <v>7</v>
      </c>
      <c r="D374" s="11">
        <v>433277</v>
      </c>
      <c r="E374" s="11">
        <v>1898</v>
      </c>
      <c r="F374" s="11">
        <v>887.13199999999995</v>
      </c>
      <c r="G374" s="11">
        <v>0.56000000000000005</v>
      </c>
      <c r="H374" s="11">
        <v>0.23</v>
      </c>
      <c r="I374" s="11">
        <v>0.89</v>
      </c>
      <c r="J374" s="11">
        <v>311871</v>
      </c>
      <c r="K374" s="11">
        <v>171161</v>
      </c>
      <c r="L374" s="11">
        <v>6451</v>
      </c>
      <c r="M374" s="11">
        <v>100551</v>
      </c>
      <c r="N374" s="11">
        <v>459</v>
      </c>
      <c r="O374" s="15">
        <f t="shared" si="3"/>
        <v>7.1151759417144633E-2</v>
      </c>
      <c r="P374" s="51">
        <v>34</v>
      </c>
      <c r="Q374" s="11">
        <v>93</v>
      </c>
      <c r="R374" s="11">
        <v>12193</v>
      </c>
      <c r="S374" s="11">
        <v>12286</v>
      </c>
      <c r="T374" s="40">
        <f t="shared" si="4"/>
        <v>0.12218675100197909</v>
      </c>
      <c r="U374" s="51">
        <v>2782</v>
      </c>
      <c r="V374" s="11">
        <v>37879</v>
      </c>
      <c r="W374" s="11">
        <v>3</v>
      </c>
      <c r="X374" s="40">
        <f t="shared" si="5"/>
        <v>7.9199556482483695E-5</v>
      </c>
    </row>
    <row r="375" spans="2:24" ht="13" x14ac:dyDescent="0.15">
      <c r="B375" s="10" t="s">
        <v>82</v>
      </c>
      <c r="C375" s="10">
        <v>8</v>
      </c>
      <c r="D375" s="11">
        <v>427563</v>
      </c>
      <c r="E375" s="11">
        <v>3390</v>
      </c>
      <c r="F375" s="11">
        <v>1601.9976999999999</v>
      </c>
      <c r="G375" s="11">
        <v>0.57999999999999996</v>
      </c>
      <c r="H375" s="11">
        <v>0.21</v>
      </c>
      <c r="I375" s="11">
        <v>0.9</v>
      </c>
      <c r="J375" s="11">
        <v>315639</v>
      </c>
      <c r="K375" s="11">
        <v>177695</v>
      </c>
      <c r="L375" s="11">
        <v>4988</v>
      </c>
      <c r="M375" s="11">
        <v>105800</v>
      </c>
      <c r="N375" s="11">
        <v>464</v>
      </c>
      <c r="O375" s="15">
        <f t="shared" si="3"/>
        <v>9.3023255813953487E-2</v>
      </c>
      <c r="P375" s="51">
        <v>22</v>
      </c>
      <c r="Q375" s="11">
        <v>457</v>
      </c>
      <c r="R375" s="11">
        <v>18156</v>
      </c>
      <c r="S375" s="11">
        <v>18613</v>
      </c>
      <c r="T375" s="40">
        <f t="shared" si="4"/>
        <v>0.17592627599243857</v>
      </c>
      <c r="U375" s="51">
        <v>2992</v>
      </c>
      <c r="V375" s="11">
        <v>36430</v>
      </c>
      <c r="W375" s="11">
        <v>32</v>
      </c>
      <c r="X375" s="40">
        <f t="shared" si="5"/>
        <v>8.7839692561076039E-4</v>
      </c>
    </row>
    <row r="376" spans="2:24" ht="13" x14ac:dyDescent="0.15">
      <c r="B376" s="10" t="s">
        <v>83</v>
      </c>
      <c r="C376" s="10">
        <v>1</v>
      </c>
      <c r="D376" s="11">
        <v>512684</v>
      </c>
      <c r="E376" s="11">
        <v>17781</v>
      </c>
      <c r="F376" s="11">
        <v>7981.5690000000004</v>
      </c>
      <c r="G376" s="11">
        <v>0.6</v>
      </c>
      <c r="H376" s="11">
        <v>0.23</v>
      </c>
      <c r="I376" s="11">
        <v>0.94</v>
      </c>
      <c r="J376" s="11">
        <v>307569</v>
      </c>
      <c r="K376" s="11">
        <v>176751</v>
      </c>
      <c r="L376" s="11">
        <v>31218</v>
      </c>
      <c r="M376" s="11">
        <v>45946</v>
      </c>
      <c r="N376" s="11">
        <v>4160</v>
      </c>
      <c r="O376" s="15">
        <f t="shared" si="3"/>
        <v>0.13325645460952015</v>
      </c>
      <c r="P376" s="51">
        <v>96</v>
      </c>
      <c r="Q376" s="11">
        <v>160</v>
      </c>
      <c r="R376" s="11">
        <v>4219</v>
      </c>
      <c r="S376" s="11">
        <v>4379</v>
      </c>
      <c r="T376" s="40">
        <f t="shared" si="4"/>
        <v>9.5307534932311838E-2</v>
      </c>
      <c r="U376" s="51">
        <v>561</v>
      </c>
      <c r="V376" s="11">
        <v>73968</v>
      </c>
      <c r="W376" s="11">
        <v>838</v>
      </c>
      <c r="X376" s="40">
        <f t="shared" si="5"/>
        <v>1.1329223447977503E-2</v>
      </c>
    </row>
    <row r="377" spans="2:24" ht="13" x14ac:dyDescent="0.15">
      <c r="B377" s="10" t="s">
        <v>83</v>
      </c>
      <c r="C377" s="10">
        <v>2</v>
      </c>
      <c r="D377" s="11">
        <v>499723</v>
      </c>
      <c r="E377" s="11">
        <v>11447</v>
      </c>
      <c r="F377" s="11">
        <v>4238.8011999999999</v>
      </c>
      <c r="G377" s="11">
        <v>0.59</v>
      </c>
      <c r="H377" s="11">
        <v>0.21</v>
      </c>
      <c r="I377" s="11">
        <v>0.91</v>
      </c>
      <c r="J377" s="11">
        <v>313503</v>
      </c>
      <c r="K377" s="11">
        <v>175103</v>
      </c>
      <c r="L377" s="11">
        <v>33804</v>
      </c>
      <c r="M377" s="11">
        <v>41892</v>
      </c>
      <c r="N377" s="11">
        <v>2865</v>
      </c>
      <c r="O377" s="15">
        <f t="shared" si="3"/>
        <v>8.4753283635072771E-2</v>
      </c>
      <c r="P377" s="51">
        <v>118</v>
      </c>
      <c r="Q377" s="11">
        <v>137</v>
      </c>
      <c r="R377" s="11">
        <v>3863</v>
      </c>
      <c r="S377" s="11">
        <v>4000</v>
      </c>
      <c r="T377" s="40">
        <f t="shared" si="4"/>
        <v>9.5483624558388241E-2</v>
      </c>
      <c r="U377" s="51">
        <v>631</v>
      </c>
      <c r="V377" s="11">
        <v>77960</v>
      </c>
      <c r="W377" s="11">
        <v>659</v>
      </c>
      <c r="X377" s="40">
        <f t="shared" si="5"/>
        <v>8.4530528476141602E-3</v>
      </c>
    </row>
  </sheetData>
  <autoFilter ref="A3:Z377" xr:uid="{00000000-0009-0000-0000-000004000000}"/>
  <mergeCells count="1">
    <mergeCell ref="B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37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ColWidth="12.6640625" defaultRowHeight="15.75" customHeight="1" x14ac:dyDescent="0.15"/>
  <cols>
    <col min="1" max="1" width="9.6640625" customWidth="1"/>
    <col min="2" max="2" width="23.33203125" customWidth="1"/>
    <col min="3" max="3" width="19.5" customWidth="1"/>
    <col min="4" max="5" width="18.5" customWidth="1"/>
    <col min="6" max="6" width="21" customWidth="1"/>
    <col min="7" max="7" width="22.83203125" customWidth="1"/>
    <col min="8" max="9" width="21.83203125" customWidth="1"/>
    <col min="10" max="10" width="24.33203125" customWidth="1"/>
    <col min="11" max="11" width="31.33203125" customWidth="1"/>
    <col min="12" max="12" width="25.1640625" customWidth="1"/>
    <col min="13" max="13" width="35.1640625" customWidth="1"/>
    <col min="14" max="14" width="29" customWidth="1"/>
    <col min="15" max="15" width="39" customWidth="1"/>
    <col min="16" max="16" width="32.83203125" customWidth="1"/>
    <col min="17" max="17" width="25.83203125" customWidth="1"/>
    <col min="18" max="19" width="24.83203125" customWidth="1"/>
    <col min="20" max="20" width="27.33203125" customWidth="1"/>
    <col min="21" max="21" width="34.33203125" customWidth="1"/>
    <col min="22" max="22" width="28.1640625" customWidth="1"/>
    <col min="23" max="23" width="38.33203125" customWidth="1"/>
    <col min="24" max="24" width="32.1640625" customWidth="1"/>
    <col min="25" max="25" width="42.1640625" customWidth="1"/>
    <col min="26" max="26" width="35.83203125" customWidth="1"/>
  </cols>
  <sheetData>
    <row r="1" spans="1:26" ht="15.75" customHeight="1" x14ac:dyDescent="0.15">
      <c r="A1" s="48"/>
      <c r="B1" s="48"/>
      <c r="C1" s="58" t="s">
        <v>136</v>
      </c>
      <c r="D1" s="53"/>
      <c r="E1" s="53"/>
      <c r="F1" s="53"/>
      <c r="G1" s="59" t="s">
        <v>113</v>
      </c>
      <c r="H1" s="53"/>
      <c r="I1" s="53"/>
      <c r="J1" s="53"/>
      <c r="K1" s="53"/>
      <c r="L1" s="53"/>
      <c r="M1" s="53"/>
      <c r="N1" s="53"/>
      <c r="O1" s="53"/>
      <c r="P1" s="53"/>
      <c r="Q1" s="60" t="s">
        <v>118</v>
      </c>
      <c r="R1" s="53"/>
      <c r="S1" s="53"/>
      <c r="T1" s="53"/>
      <c r="U1" s="53"/>
      <c r="V1" s="53"/>
      <c r="W1" s="53"/>
      <c r="X1" s="53"/>
      <c r="Y1" s="53"/>
      <c r="Z1" s="53"/>
    </row>
    <row r="2" spans="1:26" ht="15.75" customHeight="1" x14ac:dyDescent="0.15">
      <c r="A2" s="48" t="s">
        <v>0</v>
      </c>
      <c r="B2" s="48" t="s">
        <v>145</v>
      </c>
      <c r="C2" s="48" t="s">
        <v>137</v>
      </c>
      <c r="D2" s="48" t="s">
        <v>138</v>
      </c>
      <c r="E2" s="48" t="s">
        <v>139</v>
      </c>
      <c r="F2" s="48" t="s">
        <v>140</v>
      </c>
      <c r="G2" s="48" t="s">
        <v>13</v>
      </c>
      <c r="H2" s="48" t="s">
        <v>15</v>
      </c>
      <c r="I2" s="48" t="s">
        <v>17</v>
      </c>
      <c r="J2" s="48" t="s">
        <v>19</v>
      </c>
      <c r="K2" s="48" t="s">
        <v>21</v>
      </c>
      <c r="L2" s="48" t="s">
        <v>23</v>
      </c>
      <c r="M2" s="48" t="s">
        <v>25</v>
      </c>
      <c r="N2" s="48" t="s">
        <v>27</v>
      </c>
      <c r="O2" s="48" t="s">
        <v>29</v>
      </c>
      <c r="P2" s="48" t="s">
        <v>31</v>
      </c>
      <c r="Q2" s="48" t="s">
        <v>14</v>
      </c>
      <c r="R2" s="48" t="s">
        <v>16</v>
      </c>
      <c r="S2" s="48" t="s">
        <v>18</v>
      </c>
      <c r="T2" s="48" t="s">
        <v>20</v>
      </c>
      <c r="U2" s="48" t="s">
        <v>22</v>
      </c>
      <c r="V2" s="48" t="s">
        <v>24</v>
      </c>
      <c r="W2" s="48" t="s">
        <v>26</v>
      </c>
      <c r="X2" s="48" t="s">
        <v>28</v>
      </c>
      <c r="Y2" s="48" t="s">
        <v>30</v>
      </c>
      <c r="Z2" s="48" t="s">
        <v>32</v>
      </c>
    </row>
    <row r="3" spans="1:26" ht="15.75" customHeight="1" x14ac:dyDescent="0.15">
      <c r="A3" s="10" t="s">
        <v>34</v>
      </c>
      <c r="B3" s="10">
        <v>1</v>
      </c>
      <c r="C3" s="11">
        <v>18897</v>
      </c>
      <c r="D3" s="11">
        <v>1962.1142</v>
      </c>
      <c r="E3" s="11">
        <v>18534.241300000002</v>
      </c>
      <c r="F3" s="11">
        <v>1502.2003999999999</v>
      </c>
      <c r="G3" s="11">
        <v>2932</v>
      </c>
      <c r="H3" s="11">
        <v>705.93550000000005</v>
      </c>
      <c r="I3" s="11">
        <v>1652.0631000000001</v>
      </c>
      <c r="J3" s="11">
        <v>380.76960000000003</v>
      </c>
      <c r="K3" s="11">
        <v>215</v>
      </c>
      <c r="L3" s="11">
        <v>240</v>
      </c>
      <c r="M3" s="11">
        <v>118.57259999999999</v>
      </c>
      <c r="N3" s="11">
        <v>138.10749999999999</v>
      </c>
      <c r="O3" s="11">
        <v>30.465900000000001</v>
      </c>
      <c r="P3" s="11">
        <v>33.548499999999997</v>
      </c>
      <c r="Q3" s="11">
        <v>6436</v>
      </c>
      <c r="R3" s="11">
        <v>364.48939999999999</v>
      </c>
      <c r="S3" s="11">
        <v>7826.1952000000001</v>
      </c>
      <c r="T3" s="11">
        <v>496.04289999999997</v>
      </c>
      <c r="U3" s="11">
        <v>956</v>
      </c>
      <c r="V3" s="11">
        <v>1247</v>
      </c>
      <c r="W3" s="11">
        <v>161.50309999999999</v>
      </c>
      <c r="X3" s="11">
        <v>241.69900000000001</v>
      </c>
      <c r="Y3" s="11">
        <v>40.9833</v>
      </c>
      <c r="Z3" s="11">
        <v>64.454599999999999</v>
      </c>
    </row>
    <row r="4" spans="1:26" ht="15.75" customHeight="1" x14ac:dyDescent="0.15">
      <c r="A4" s="10" t="s">
        <v>35</v>
      </c>
      <c r="B4" s="10">
        <v>1</v>
      </c>
      <c r="C4" s="11">
        <v>20722</v>
      </c>
      <c r="D4" s="11">
        <v>29423.038799999998</v>
      </c>
      <c r="E4" s="11">
        <v>3026.6147000000001</v>
      </c>
      <c r="F4" s="11">
        <v>256.50850000000003</v>
      </c>
      <c r="G4" s="11">
        <v>15820</v>
      </c>
      <c r="H4" s="11">
        <v>22486.270199999999</v>
      </c>
      <c r="I4" s="11">
        <v>1810.7991999999999</v>
      </c>
      <c r="J4" s="11">
        <v>169.81299999999999</v>
      </c>
      <c r="K4" s="11">
        <v>2169</v>
      </c>
      <c r="L4" s="11">
        <v>2618</v>
      </c>
      <c r="M4" s="11">
        <v>2031.6505999999999</v>
      </c>
      <c r="N4" s="11">
        <v>2449.002</v>
      </c>
      <c r="O4" s="11">
        <v>23.5139</v>
      </c>
      <c r="P4" s="11">
        <v>26.825299999999999</v>
      </c>
      <c r="Q4" s="11">
        <v>4093</v>
      </c>
      <c r="R4" s="11">
        <v>564.24720000000002</v>
      </c>
      <c r="S4" s="11">
        <v>5187.9584000000004</v>
      </c>
      <c r="T4" s="11">
        <v>164.2687</v>
      </c>
      <c r="U4" s="11">
        <v>824</v>
      </c>
      <c r="V4" s="11">
        <v>1100</v>
      </c>
      <c r="W4" s="11">
        <v>52.557200000000002</v>
      </c>
      <c r="X4" s="11">
        <v>95.779300000000006</v>
      </c>
      <c r="Y4" s="11">
        <v>12.2722</v>
      </c>
      <c r="Z4" s="11">
        <v>21.690999999999999</v>
      </c>
    </row>
    <row r="5" spans="1:26" ht="15.75" customHeight="1" x14ac:dyDescent="0.15">
      <c r="A5" s="10" t="s">
        <v>35</v>
      </c>
      <c r="B5" s="10">
        <v>2</v>
      </c>
      <c r="C5" s="11">
        <v>21749</v>
      </c>
      <c r="D5" s="11">
        <v>30384.42</v>
      </c>
      <c r="E5" s="11">
        <v>2654.8841000000002</v>
      </c>
      <c r="F5" s="11">
        <v>314.25819999999999</v>
      </c>
      <c r="G5" s="11">
        <v>14941</v>
      </c>
      <c r="H5" s="11">
        <v>20122.4287</v>
      </c>
      <c r="I5" s="11">
        <v>1447.1590000000001</v>
      </c>
      <c r="J5" s="11">
        <v>188.0453</v>
      </c>
      <c r="K5" s="11">
        <v>1392</v>
      </c>
      <c r="L5" s="11">
        <v>1681</v>
      </c>
      <c r="M5" s="11">
        <v>1310.8294000000001</v>
      </c>
      <c r="N5" s="11">
        <v>1581.3965000000001</v>
      </c>
      <c r="O5" s="11">
        <v>16.057099999999998</v>
      </c>
      <c r="P5" s="11">
        <v>17.046700000000001</v>
      </c>
      <c r="Q5" s="11">
        <v>3601</v>
      </c>
      <c r="R5" s="11">
        <v>728.3415</v>
      </c>
      <c r="S5" s="11">
        <v>4390.9452000000001</v>
      </c>
      <c r="T5" s="11">
        <v>169.48599999999999</v>
      </c>
      <c r="U5" s="11">
        <v>437</v>
      </c>
      <c r="V5" s="11">
        <v>559</v>
      </c>
      <c r="W5" s="11">
        <v>35.465299999999999</v>
      </c>
      <c r="X5" s="11">
        <v>61.3</v>
      </c>
      <c r="Y5" s="11">
        <v>8.6281999999999996</v>
      </c>
      <c r="Z5" s="11">
        <v>15.2249</v>
      </c>
    </row>
    <row r="6" spans="1:26" ht="15.75" customHeight="1" x14ac:dyDescent="0.15">
      <c r="A6" s="10" t="s">
        <v>35</v>
      </c>
      <c r="B6" s="10">
        <v>3</v>
      </c>
      <c r="C6" s="11">
        <v>19372</v>
      </c>
      <c r="D6" s="11">
        <v>27146.871200000001</v>
      </c>
      <c r="E6" s="11">
        <v>2791.154</v>
      </c>
      <c r="F6" s="11">
        <v>288.54739999999998</v>
      </c>
      <c r="G6" s="11">
        <v>13116</v>
      </c>
      <c r="H6" s="11">
        <v>17706.840899999999</v>
      </c>
      <c r="I6" s="11">
        <v>1389.9183</v>
      </c>
      <c r="J6" s="11">
        <v>174.61259999999999</v>
      </c>
      <c r="K6" s="11">
        <v>1027</v>
      </c>
      <c r="L6" s="11">
        <v>1217</v>
      </c>
      <c r="M6" s="11">
        <v>947.48379999999997</v>
      </c>
      <c r="N6" s="11">
        <v>1124.7620999999999</v>
      </c>
      <c r="O6" s="11">
        <v>20.785</v>
      </c>
      <c r="P6" s="11">
        <v>25.8139</v>
      </c>
      <c r="Q6" s="11">
        <v>3837</v>
      </c>
      <c r="R6" s="11">
        <v>460.0412</v>
      </c>
      <c r="S6" s="11">
        <v>5028.9304000000002</v>
      </c>
      <c r="T6" s="11">
        <v>144.10310000000001</v>
      </c>
      <c r="U6" s="11">
        <v>650</v>
      </c>
      <c r="V6" s="11">
        <v>835</v>
      </c>
      <c r="W6" s="11">
        <v>40.077599999999997</v>
      </c>
      <c r="X6" s="11">
        <v>62.440100000000001</v>
      </c>
      <c r="Y6" s="11">
        <v>16.6508</v>
      </c>
      <c r="Z6" s="11">
        <v>25.959700000000002</v>
      </c>
    </row>
    <row r="7" spans="1:26" ht="15.75" customHeight="1" x14ac:dyDescent="0.15">
      <c r="A7" s="10" t="s">
        <v>35</v>
      </c>
      <c r="B7" s="10">
        <v>4</v>
      </c>
      <c r="C7" s="11">
        <v>5351</v>
      </c>
      <c r="D7" s="11">
        <v>7296.6323000000002</v>
      </c>
      <c r="E7" s="11">
        <v>959.42690000000005</v>
      </c>
      <c r="F7" s="11">
        <v>149.53</v>
      </c>
      <c r="G7" s="11">
        <v>3154</v>
      </c>
      <c r="H7" s="11">
        <v>4122.8154000000004</v>
      </c>
      <c r="I7" s="11">
        <v>389.93639999999999</v>
      </c>
      <c r="J7" s="11">
        <v>74.419300000000007</v>
      </c>
      <c r="K7" s="11">
        <v>398</v>
      </c>
      <c r="L7" s="11">
        <v>469</v>
      </c>
      <c r="M7" s="11">
        <v>368.87939999999998</v>
      </c>
      <c r="N7" s="11">
        <v>436.46019999999999</v>
      </c>
      <c r="O7" s="11">
        <v>7.2342000000000004</v>
      </c>
      <c r="P7" s="11">
        <v>8.3425999999999991</v>
      </c>
      <c r="Q7" s="11">
        <v>1937</v>
      </c>
      <c r="R7" s="11">
        <v>155.47970000000001</v>
      </c>
      <c r="S7" s="11">
        <v>2219.1772999999998</v>
      </c>
      <c r="T7" s="11">
        <v>146.9753</v>
      </c>
      <c r="U7" s="11">
        <v>288</v>
      </c>
      <c r="V7" s="11">
        <v>374</v>
      </c>
      <c r="W7" s="11">
        <v>16.9148</v>
      </c>
      <c r="X7" s="11">
        <v>28.8093</v>
      </c>
      <c r="Y7" s="11">
        <v>5.2877999999999998</v>
      </c>
      <c r="Z7" s="11">
        <v>7.1443000000000003</v>
      </c>
    </row>
    <row r="8" spans="1:26" ht="15.75" customHeight="1" x14ac:dyDescent="0.15">
      <c r="A8" s="10" t="s">
        <v>35</v>
      </c>
      <c r="B8" s="10">
        <v>5</v>
      </c>
      <c r="C8" s="11">
        <v>14596</v>
      </c>
      <c r="D8" s="11">
        <v>19095.554400000001</v>
      </c>
      <c r="E8" s="11">
        <v>2925.4942999999998</v>
      </c>
      <c r="F8" s="11">
        <v>632.80010000000004</v>
      </c>
      <c r="G8" s="11">
        <v>10644</v>
      </c>
      <c r="H8" s="11">
        <v>13901.989600000001</v>
      </c>
      <c r="I8" s="11">
        <v>1651.84</v>
      </c>
      <c r="J8" s="11">
        <v>441.06020000000001</v>
      </c>
      <c r="K8" s="11">
        <v>1438</v>
      </c>
      <c r="L8" s="11">
        <v>1740</v>
      </c>
      <c r="M8" s="11">
        <v>1307.1849</v>
      </c>
      <c r="N8" s="11">
        <v>1580.4409000000001</v>
      </c>
      <c r="O8" s="11">
        <v>78.086100000000002</v>
      </c>
      <c r="P8" s="11">
        <v>81.738299999999995</v>
      </c>
      <c r="Q8" s="11">
        <v>5864</v>
      </c>
      <c r="R8" s="11">
        <v>467.19659999999999</v>
      </c>
      <c r="S8" s="11">
        <v>7766.1373000000003</v>
      </c>
      <c r="T8" s="11">
        <v>469.88150000000002</v>
      </c>
      <c r="U8" s="11">
        <v>1780</v>
      </c>
      <c r="V8" s="11">
        <v>2334</v>
      </c>
      <c r="W8" s="11">
        <v>157.38759999999999</v>
      </c>
      <c r="X8" s="11">
        <v>263.9092</v>
      </c>
      <c r="Y8" s="11">
        <v>68.532499999999999</v>
      </c>
      <c r="Z8" s="11">
        <v>110.1053</v>
      </c>
    </row>
    <row r="9" spans="1:26" ht="15.75" customHeight="1" x14ac:dyDescent="0.15">
      <c r="A9" s="10" t="s">
        <v>35</v>
      </c>
      <c r="B9" s="10">
        <v>6</v>
      </c>
      <c r="C9" s="11">
        <v>14531</v>
      </c>
      <c r="D9" s="11">
        <v>18959.512500000001</v>
      </c>
      <c r="E9" s="11">
        <v>3048.6205</v>
      </c>
      <c r="F9" s="11">
        <v>448.29129999999998</v>
      </c>
      <c r="G9" s="11">
        <v>10032</v>
      </c>
      <c r="H9" s="11">
        <v>13386.3071</v>
      </c>
      <c r="I9" s="11">
        <v>1486.5775000000001</v>
      </c>
      <c r="J9" s="11">
        <v>246.71430000000001</v>
      </c>
      <c r="K9" s="11">
        <v>1920</v>
      </c>
      <c r="L9" s="11">
        <v>2318</v>
      </c>
      <c r="M9" s="11">
        <v>1804.8838000000001</v>
      </c>
      <c r="N9" s="11">
        <v>2179.8036000000002</v>
      </c>
      <c r="O9" s="11">
        <v>39.060299999999998</v>
      </c>
      <c r="P9" s="11">
        <v>42.304499999999997</v>
      </c>
      <c r="Q9" s="11">
        <v>6417</v>
      </c>
      <c r="R9" s="11">
        <v>440.52069999999998</v>
      </c>
      <c r="S9" s="11">
        <v>8629.2219999999998</v>
      </c>
      <c r="T9" s="11">
        <v>335.07830000000001</v>
      </c>
      <c r="U9" s="11">
        <v>2105</v>
      </c>
      <c r="V9" s="11">
        <v>2739</v>
      </c>
      <c r="W9" s="11">
        <v>163.77619999999999</v>
      </c>
      <c r="X9" s="11">
        <v>276.22460000000001</v>
      </c>
      <c r="Y9" s="11">
        <v>57.611899999999999</v>
      </c>
      <c r="Z9" s="11">
        <v>96.548100000000005</v>
      </c>
    </row>
    <row r="10" spans="1:26" ht="15.75" customHeight="1" x14ac:dyDescent="0.15">
      <c r="A10" s="10" t="s">
        <v>35</v>
      </c>
      <c r="B10" s="10">
        <v>7</v>
      </c>
      <c r="C10" s="11">
        <v>44179</v>
      </c>
      <c r="D10" s="11">
        <v>64875.072200000002</v>
      </c>
      <c r="E10" s="11">
        <v>7650.5685000000003</v>
      </c>
      <c r="F10" s="11">
        <v>618.07989999999904</v>
      </c>
      <c r="G10" s="11">
        <v>37866</v>
      </c>
      <c r="H10" s="11">
        <v>56155.235099999998</v>
      </c>
      <c r="I10" s="11">
        <v>5290.8876</v>
      </c>
      <c r="J10" s="11">
        <v>494.41969999999998</v>
      </c>
      <c r="K10" s="11">
        <v>2841</v>
      </c>
      <c r="L10" s="11">
        <v>3422</v>
      </c>
      <c r="M10" s="11">
        <v>2668.5115999999998</v>
      </c>
      <c r="N10" s="11">
        <v>3215.027</v>
      </c>
      <c r="O10" s="11">
        <v>29.5428</v>
      </c>
      <c r="P10" s="11">
        <v>31.511800000000001</v>
      </c>
      <c r="Q10" s="11">
        <v>5200</v>
      </c>
      <c r="R10" s="11">
        <v>997.71199999999999</v>
      </c>
      <c r="S10" s="11">
        <v>7798.4196000000002</v>
      </c>
      <c r="T10" s="11">
        <v>142.5609</v>
      </c>
      <c r="U10" s="11">
        <v>657</v>
      </c>
      <c r="V10" s="11">
        <v>896</v>
      </c>
      <c r="W10" s="11">
        <v>63.910699999999999</v>
      </c>
      <c r="X10" s="11">
        <v>99.643699999999995</v>
      </c>
      <c r="Y10" s="11">
        <v>16.8246</v>
      </c>
      <c r="Z10" s="11">
        <v>30.2423</v>
      </c>
    </row>
    <row r="11" spans="1:26" ht="15.75" customHeight="1" x14ac:dyDescent="0.15">
      <c r="A11" s="10" t="s">
        <v>36</v>
      </c>
      <c r="B11" s="10">
        <v>1</v>
      </c>
      <c r="C11" s="11">
        <v>7710</v>
      </c>
      <c r="D11" s="11">
        <v>6558.4256999999998</v>
      </c>
      <c r="E11" s="11">
        <v>7644.6076999999996</v>
      </c>
      <c r="F11" s="11">
        <v>153.28809999999999</v>
      </c>
      <c r="G11" s="11">
        <v>3027</v>
      </c>
      <c r="H11" s="11">
        <v>4611.5587999999998</v>
      </c>
      <c r="I11" s="11">
        <v>1468.9994999999999</v>
      </c>
      <c r="J11" s="11">
        <v>56.889600000000002</v>
      </c>
      <c r="K11" s="11">
        <v>284</v>
      </c>
      <c r="L11" s="11">
        <v>416</v>
      </c>
      <c r="M11" s="11">
        <v>206.40520000000001</v>
      </c>
      <c r="N11" s="11">
        <v>312.43810000000002</v>
      </c>
      <c r="O11" s="11">
        <v>5.1295999999999999</v>
      </c>
      <c r="P11" s="11">
        <v>5.6208999999999998</v>
      </c>
      <c r="Q11" s="11">
        <v>2025</v>
      </c>
      <c r="R11" s="11">
        <v>788.86009999999999</v>
      </c>
      <c r="S11" s="11">
        <v>2323.8199</v>
      </c>
      <c r="T11" s="11">
        <v>64.446600000000004</v>
      </c>
      <c r="U11" s="11">
        <v>225</v>
      </c>
      <c r="V11" s="11">
        <v>315</v>
      </c>
      <c r="W11" s="11">
        <v>66.494900000000001</v>
      </c>
      <c r="X11" s="11">
        <v>103.8454</v>
      </c>
      <c r="Y11" s="11">
        <v>4.6581000000000001</v>
      </c>
      <c r="Z11" s="11">
        <v>7.1589999999999998</v>
      </c>
    </row>
    <row r="12" spans="1:26" ht="15.75" customHeight="1" x14ac:dyDescent="0.15">
      <c r="A12" s="10" t="s">
        <v>36</v>
      </c>
      <c r="B12" s="10">
        <v>2</v>
      </c>
      <c r="C12" s="11">
        <v>12689</v>
      </c>
      <c r="D12" s="11">
        <v>10125.705</v>
      </c>
      <c r="E12" s="11">
        <v>13095.593800000001</v>
      </c>
      <c r="F12" s="11">
        <v>698.13840000000005</v>
      </c>
      <c r="G12" s="11">
        <v>6125</v>
      </c>
      <c r="H12" s="11">
        <v>8159.3444</v>
      </c>
      <c r="I12" s="11">
        <v>3900.7374</v>
      </c>
      <c r="J12" s="11">
        <v>428.60329999999999</v>
      </c>
      <c r="K12" s="11">
        <v>786</v>
      </c>
      <c r="L12" s="11">
        <v>1130</v>
      </c>
      <c r="M12" s="11">
        <v>544.90520000000004</v>
      </c>
      <c r="N12" s="11">
        <v>821.42449999999997</v>
      </c>
      <c r="O12" s="11">
        <v>33.850200000000001</v>
      </c>
      <c r="P12" s="11">
        <v>41.533700000000003</v>
      </c>
      <c r="Q12" s="11">
        <v>2843</v>
      </c>
      <c r="R12" s="11">
        <v>997.25279999999998</v>
      </c>
      <c r="S12" s="11">
        <v>4255.2215999999999</v>
      </c>
      <c r="T12" s="11">
        <v>132.2869</v>
      </c>
      <c r="U12" s="11">
        <v>855</v>
      </c>
      <c r="V12" s="11">
        <v>1547</v>
      </c>
      <c r="W12" s="11">
        <v>147.273</v>
      </c>
      <c r="X12" s="11">
        <v>313.44630000000001</v>
      </c>
      <c r="Y12" s="11">
        <v>16.838000000000001</v>
      </c>
      <c r="Z12" s="11">
        <v>36.372799999999998</v>
      </c>
    </row>
    <row r="13" spans="1:26" ht="15.75" customHeight="1" x14ac:dyDescent="0.15">
      <c r="A13" s="10" t="s">
        <v>36</v>
      </c>
      <c r="B13" s="10">
        <v>3</v>
      </c>
      <c r="C13" s="11">
        <v>8411</v>
      </c>
      <c r="D13" s="11">
        <v>1266.942</v>
      </c>
      <c r="E13" s="11">
        <v>10985.629800000001</v>
      </c>
      <c r="F13" s="11">
        <v>2119.7876999999999</v>
      </c>
      <c r="G13" s="11">
        <v>2283</v>
      </c>
      <c r="H13" s="11">
        <v>566.93409999999994</v>
      </c>
      <c r="I13" s="11">
        <v>1757.0619999999999</v>
      </c>
      <c r="J13" s="11">
        <v>934.93200000000002</v>
      </c>
      <c r="K13" s="11">
        <v>314</v>
      </c>
      <c r="L13" s="11">
        <v>377</v>
      </c>
      <c r="M13" s="11">
        <v>175.89769999999999</v>
      </c>
      <c r="N13" s="11">
        <v>220.9939</v>
      </c>
      <c r="O13" s="11">
        <v>118.79810000000001</v>
      </c>
      <c r="P13" s="11">
        <v>139.67439999999999</v>
      </c>
      <c r="Q13" s="11">
        <v>3114</v>
      </c>
      <c r="R13" s="11">
        <v>335.48649999999998</v>
      </c>
      <c r="S13" s="11">
        <v>4752.5947999999999</v>
      </c>
      <c r="T13" s="11">
        <v>494.613</v>
      </c>
      <c r="U13" s="11">
        <v>1318</v>
      </c>
      <c r="V13" s="11">
        <v>2206</v>
      </c>
      <c r="W13" s="11">
        <v>172.23</v>
      </c>
      <c r="X13" s="11">
        <v>377.4556</v>
      </c>
      <c r="Y13" s="11">
        <v>85.726900000000001</v>
      </c>
      <c r="Z13" s="11">
        <v>160.8717</v>
      </c>
    </row>
    <row r="14" spans="1:26" ht="15.75" customHeight="1" x14ac:dyDescent="0.15">
      <c r="A14" s="10" t="s">
        <v>36</v>
      </c>
      <c r="B14" s="10">
        <v>4</v>
      </c>
      <c r="C14" s="11">
        <v>8349</v>
      </c>
      <c r="D14" s="11">
        <v>8512.9997000000003</v>
      </c>
      <c r="E14" s="11">
        <v>7358.9681</v>
      </c>
      <c r="F14" s="11">
        <v>359.12759999999997</v>
      </c>
      <c r="G14" s="11">
        <v>3762</v>
      </c>
      <c r="H14" s="11">
        <v>6054.6289999999999</v>
      </c>
      <c r="I14" s="11">
        <v>1779.5778</v>
      </c>
      <c r="J14" s="11">
        <v>157.696</v>
      </c>
      <c r="K14" s="11">
        <v>341</v>
      </c>
      <c r="L14" s="11">
        <v>526</v>
      </c>
      <c r="M14" s="11">
        <v>259.74720000000002</v>
      </c>
      <c r="N14" s="11">
        <v>417.65100000000001</v>
      </c>
      <c r="O14" s="11">
        <v>12.899699999999999</v>
      </c>
      <c r="P14" s="11">
        <v>15.072900000000001</v>
      </c>
      <c r="Q14" s="11">
        <v>2289</v>
      </c>
      <c r="R14" s="11">
        <v>926.56780000000003</v>
      </c>
      <c r="S14" s="11">
        <v>2675.1356999999998</v>
      </c>
      <c r="T14" s="11">
        <v>125.0838</v>
      </c>
      <c r="U14" s="11">
        <v>121</v>
      </c>
      <c r="V14" s="11">
        <v>206</v>
      </c>
      <c r="W14" s="11">
        <v>20.262599999999999</v>
      </c>
      <c r="X14" s="11">
        <v>43.634799999999998</v>
      </c>
      <c r="Y14" s="11">
        <v>2.3226</v>
      </c>
      <c r="Z14" s="11">
        <v>5.5105000000000004</v>
      </c>
    </row>
    <row r="15" spans="1:26" ht="15.75" customHeight="1" x14ac:dyDescent="0.15">
      <c r="A15" s="10" t="s">
        <v>37</v>
      </c>
      <c r="B15" s="10">
        <v>1</v>
      </c>
      <c r="C15" s="11">
        <v>21864</v>
      </c>
      <c r="D15" s="11">
        <v>3632.1154000000001</v>
      </c>
      <c r="E15" s="11">
        <v>28262.748200000002</v>
      </c>
      <c r="F15" s="11">
        <v>8175.7469000000001</v>
      </c>
      <c r="G15" s="11">
        <v>8489</v>
      </c>
      <c r="H15" s="11">
        <v>2175.0684000000001</v>
      </c>
      <c r="I15" s="11">
        <v>7784.6175999999996</v>
      </c>
      <c r="J15" s="11">
        <v>5248.2335999999996</v>
      </c>
      <c r="K15" s="11">
        <v>115</v>
      </c>
      <c r="L15" s="11">
        <v>168</v>
      </c>
      <c r="M15" s="11">
        <v>52.316899999999997</v>
      </c>
      <c r="N15" s="11">
        <v>94.270300000000006</v>
      </c>
      <c r="O15" s="11">
        <v>27.015000000000001</v>
      </c>
      <c r="P15" s="11">
        <v>38.7151</v>
      </c>
      <c r="Q15" s="11">
        <v>5439</v>
      </c>
      <c r="R15" s="11">
        <v>339.40969999999999</v>
      </c>
      <c r="S15" s="11">
        <v>8862.1445999999996</v>
      </c>
      <c r="T15" s="11">
        <v>1109.9806000000001</v>
      </c>
      <c r="U15" s="11">
        <v>487</v>
      </c>
      <c r="V15" s="11">
        <v>771</v>
      </c>
      <c r="W15" s="11">
        <v>89.868799999999993</v>
      </c>
      <c r="X15" s="11">
        <v>185.06870000000001</v>
      </c>
      <c r="Y15" s="11">
        <v>36.343699999999998</v>
      </c>
      <c r="Z15" s="11">
        <v>61.648499999999999</v>
      </c>
    </row>
    <row r="16" spans="1:26" ht="15.75" customHeight="1" x14ac:dyDescent="0.15">
      <c r="A16" s="10" t="s">
        <v>37</v>
      </c>
      <c r="B16" s="10">
        <v>2</v>
      </c>
      <c r="C16" s="11">
        <v>31152</v>
      </c>
      <c r="D16" s="11">
        <v>3220.1617000000101</v>
      </c>
      <c r="E16" s="11">
        <v>28236.4061</v>
      </c>
      <c r="F16" s="11">
        <v>8041.5298000000203</v>
      </c>
      <c r="G16" s="11">
        <v>10413</v>
      </c>
      <c r="H16" s="11">
        <v>1427.1137000000001</v>
      </c>
      <c r="I16" s="11">
        <v>6833.5243</v>
      </c>
      <c r="J16" s="11">
        <v>2824.2487000000001</v>
      </c>
      <c r="K16" s="11">
        <v>572</v>
      </c>
      <c r="L16" s="11">
        <v>779</v>
      </c>
      <c r="M16" s="11">
        <v>327.79899999999998</v>
      </c>
      <c r="N16" s="11">
        <v>480.50110000000001</v>
      </c>
      <c r="O16" s="11">
        <v>204.09540000000001</v>
      </c>
      <c r="P16" s="11">
        <v>265.20749999999998</v>
      </c>
      <c r="Q16" s="11">
        <v>2057</v>
      </c>
      <c r="R16" s="11">
        <v>173.06549999999999</v>
      </c>
      <c r="S16" s="11">
        <v>2872.4773</v>
      </c>
      <c r="T16" s="11">
        <v>627.85820000000001</v>
      </c>
      <c r="U16" s="11">
        <v>406</v>
      </c>
      <c r="V16" s="11">
        <v>719</v>
      </c>
      <c r="W16" s="11">
        <v>85.369500000000002</v>
      </c>
      <c r="X16" s="11">
        <v>190.88149999999999</v>
      </c>
      <c r="Y16" s="11">
        <v>54.279299999999999</v>
      </c>
      <c r="Z16" s="11">
        <v>127.2512</v>
      </c>
    </row>
    <row r="17" spans="1:26" ht="15.75" customHeight="1" x14ac:dyDescent="0.15">
      <c r="A17" s="10" t="s">
        <v>37</v>
      </c>
      <c r="B17" s="10">
        <v>3</v>
      </c>
      <c r="C17" s="11">
        <v>40859</v>
      </c>
      <c r="D17" s="11">
        <v>12301.0852</v>
      </c>
      <c r="E17" s="11">
        <v>24921.873299999999</v>
      </c>
      <c r="F17" s="11">
        <v>47074.373399999997</v>
      </c>
      <c r="G17" s="11">
        <v>30906</v>
      </c>
      <c r="H17" s="11">
        <v>10251.8105</v>
      </c>
      <c r="I17" s="11">
        <v>15629.008099999999</v>
      </c>
      <c r="J17" s="11">
        <v>37831.544699999999</v>
      </c>
      <c r="K17" s="11">
        <v>1653</v>
      </c>
      <c r="L17" s="11">
        <v>2505</v>
      </c>
      <c r="M17" s="11">
        <v>1299.7165</v>
      </c>
      <c r="N17" s="11">
        <v>2041.3164999999999</v>
      </c>
      <c r="O17" s="11">
        <v>1024.1574000000001</v>
      </c>
      <c r="P17" s="11">
        <v>1444.3458000000001</v>
      </c>
      <c r="Q17" s="11">
        <v>1129</v>
      </c>
      <c r="R17" s="11">
        <v>220.6002</v>
      </c>
      <c r="S17" s="11">
        <v>1658.7574999999999</v>
      </c>
      <c r="T17" s="11">
        <v>1026.2016000000001</v>
      </c>
      <c r="U17" s="11">
        <v>114</v>
      </c>
      <c r="V17" s="11">
        <v>269</v>
      </c>
      <c r="W17" s="11">
        <v>64.366100000000003</v>
      </c>
      <c r="X17" s="11">
        <v>173.77510000000001</v>
      </c>
      <c r="Y17" s="11">
        <v>52.488599999999998</v>
      </c>
      <c r="Z17" s="11">
        <v>138.93690000000001</v>
      </c>
    </row>
    <row r="18" spans="1:26" ht="15.75" customHeight="1" x14ac:dyDescent="0.15">
      <c r="A18" s="10" t="s">
        <v>37</v>
      </c>
      <c r="B18" s="10">
        <v>4</v>
      </c>
      <c r="C18" s="11">
        <v>28059</v>
      </c>
      <c r="D18" s="11">
        <v>7382.0039999999999</v>
      </c>
      <c r="E18" s="11">
        <v>32258.512999999999</v>
      </c>
      <c r="F18" s="11">
        <v>16062.9907</v>
      </c>
      <c r="G18" s="11">
        <v>14716</v>
      </c>
      <c r="H18" s="11">
        <v>5280.8962000000001</v>
      </c>
      <c r="I18" s="11">
        <v>13155.990299999999</v>
      </c>
      <c r="J18" s="11">
        <v>10793.460999999999</v>
      </c>
      <c r="K18" s="11">
        <v>172</v>
      </c>
      <c r="L18" s="11">
        <v>246</v>
      </c>
      <c r="M18" s="11">
        <v>109.4036</v>
      </c>
      <c r="N18" s="11">
        <v>165.51499999999999</v>
      </c>
      <c r="O18" s="11">
        <v>69.790499999999994</v>
      </c>
      <c r="P18" s="11">
        <v>92.179000000000002</v>
      </c>
      <c r="Q18" s="11">
        <v>4301</v>
      </c>
      <c r="R18" s="11">
        <v>457.9522</v>
      </c>
      <c r="S18" s="11">
        <v>6777.1682000000001</v>
      </c>
      <c r="T18" s="11">
        <v>1438.0562</v>
      </c>
      <c r="U18" s="11">
        <v>313</v>
      </c>
      <c r="V18" s="11">
        <v>553</v>
      </c>
      <c r="W18" s="11">
        <v>67.044499999999999</v>
      </c>
      <c r="X18" s="11">
        <v>151.05670000000001</v>
      </c>
      <c r="Y18" s="11">
        <v>40.409799999999997</v>
      </c>
      <c r="Z18" s="11">
        <v>83.220600000000005</v>
      </c>
    </row>
    <row r="19" spans="1:26" ht="15.75" customHeight="1" x14ac:dyDescent="0.15">
      <c r="A19" s="10" t="s">
        <v>37</v>
      </c>
      <c r="B19" s="10">
        <v>5</v>
      </c>
      <c r="C19" s="11">
        <v>18525</v>
      </c>
      <c r="D19" s="11">
        <v>3760.9398999999999</v>
      </c>
      <c r="E19" s="11">
        <v>21107.967000000001</v>
      </c>
      <c r="F19" s="11">
        <v>8635.7600999999995</v>
      </c>
      <c r="G19" s="11">
        <v>3786</v>
      </c>
      <c r="H19" s="11">
        <v>1350.93</v>
      </c>
      <c r="I19" s="11">
        <v>2224.0346</v>
      </c>
      <c r="J19" s="11">
        <v>2456.3020999999999</v>
      </c>
      <c r="K19" s="11">
        <v>592</v>
      </c>
      <c r="L19" s="11">
        <v>838</v>
      </c>
      <c r="M19" s="11">
        <v>365.08769999999998</v>
      </c>
      <c r="N19" s="11">
        <v>561.97230000000002</v>
      </c>
      <c r="O19" s="11">
        <v>263.76889999999997</v>
      </c>
      <c r="P19" s="11">
        <v>334.23759999999999</v>
      </c>
      <c r="Q19" s="11">
        <v>4440</v>
      </c>
      <c r="R19" s="11">
        <v>491.80329999999998</v>
      </c>
      <c r="S19" s="11">
        <v>5441.7353999999996</v>
      </c>
      <c r="T19" s="11">
        <v>1428.4733000000001</v>
      </c>
      <c r="U19" s="11">
        <v>1413</v>
      </c>
      <c r="V19" s="11">
        <v>2321</v>
      </c>
      <c r="W19" s="11">
        <v>338.89139999999998</v>
      </c>
      <c r="X19" s="11">
        <v>749.73800000000006</v>
      </c>
      <c r="Y19" s="11">
        <v>204.85079999999999</v>
      </c>
      <c r="Z19" s="11">
        <v>403.06560000000002</v>
      </c>
    </row>
    <row r="20" spans="1:26" ht="15.75" customHeight="1" x14ac:dyDescent="0.15">
      <c r="A20" s="10" t="s">
        <v>37</v>
      </c>
      <c r="B20" s="10">
        <v>6</v>
      </c>
      <c r="C20" s="11">
        <v>22552</v>
      </c>
      <c r="D20" s="11">
        <v>3399.7705000000001</v>
      </c>
      <c r="E20" s="11">
        <v>25514.0913</v>
      </c>
      <c r="F20" s="11">
        <v>12222.5113</v>
      </c>
      <c r="G20" s="11">
        <v>6774</v>
      </c>
      <c r="H20" s="11">
        <v>1621.3214</v>
      </c>
      <c r="I20" s="11">
        <v>5198.6608999999999</v>
      </c>
      <c r="J20" s="11">
        <v>5069.0841</v>
      </c>
      <c r="K20" s="11">
        <v>885</v>
      </c>
      <c r="L20" s="11">
        <v>1266</v>
      </c>
      <c r="M20" s="11">
        <v>538.0299</v>
      </c>
      <c r="N20" s="11">
        <v>839.74929999999995</v>
      </c>
      <c r="O20" s="11">
        <v>429.6146</v>
      </c>
      <c r="P20" s="11">
        <v>626.62959999999998</v>
      </c>
      <c r="Q20" s="11">
        <v>3863</v>
      </c>
      <c r="R20" s="11">
        <v>290.73180000000002</v>
      </c>
      <c r="S20" s="11">
        <v>5623.3527999999997</v>
      </c>
      <c r="T20" s="11">
        <v>1507.8400999999999</v>
      </c>
      <c r="U20" s="11">
        <v>1127</v>
      </c>
      <c r="V20" s="11">
        <v>1955</v>
      </c>
      <c r="W20" s="11">
        <v>243.6387</v>
      </c>
      <c r="X20" s="11">
        <v>538.97329999999999</v>
      </c>
      <c r="Y20" s="11">
        <v>178.4563</v>
      </c>
      <c r="Z20" s="11">
        <v>375.77760000000001</v>
      </c>
    </row>
    <row r="21" spans="1:26" ht="15.75" customHeight="1" x14ac:dyDescent="0.15">
      <c r="A21" s="10" t="s">
        <v>37</v>
      </c>
      <c r="B21" s="10">
        <v>7</v>
      </c>
      <c r="C21" s="11">
        <v>40283</v>
      </c>
      <c r="D21" s="11">
        <v>4657.3807999999999</v>
      </c>
      <c r="E21" s="11">
        <v>24439.589899999999</v>
      </c>
      <c r="F21" s="11">
        <v>47120.337399999997</v>
      </c>
      <c r="G21" s="11">
        <v>23390</v>
      </c>
      <c r="H21" s="11">
        <v>3205.0405000000001</v>
      </c>
      <c r="I21" s="11">
        <v>11150.538399999999</v>
      </c>
      <c r="J21" s="11">
        <v>29136.900600000001</v>
      </c>
      <c r="K21" s="11">
        <v>2905</v>
      </c>
      <c r="L21" s="11">
        <v>3992</v>
      </c>
      <c r="M21" s="11">
        <v>2350.4459000000002</v>
      </c>
      <c r="N21" s="11">
        <v>3291.7745</v>
      </c>
      <c r="O21" s="11">
        <v>2096.8733999999999</v>
      </c>
      <c r="P21" s="11">
        <v>2842.7372</v>
      </c>
      <c r="Q21" s="11">
        <v>2169</v>
      </c>
      <c r="R21" s="11">
        <v>216.2901</v>
      </c>
      <c r="S21" s="11">
        <v>2564.3206</v>
      </c>
      <c r="T21" s="11">
        <v>2362.6680000000001</v>
      </c>
      <c r="U21" s="11">
        <v>357</v>
      </c>
      <c r="V21" s="11">
        <v>675</v>
      </c>
      <c r="W21" s="11">
        <v>195.74940000000001</v>
      </c>
      <c r="X21" s="11">
        <v>402.9289</v>
      </c>
      <c r="Y21" s="11">
        <v>169.41229999999999</v>
      </c>
      <c r="Z21" s="11">
        <v>341.37209999999999</v>
      </c>
    </row>
    <row r="22" spans="1:26" ht="15.75" customHeight="1" x14ac:dyDescent="0.15">
      <c r="A22" s="10" t="s">
        <v>37</v>
      </c>
      <c r="B22" s="10">
        <v>8</v>
      </c>
      <c r="C22" s="11">
        <v>22145</v>
      </c>
      <c r="D22" s="11">
        <v>4677.4681</v>
      </c>
      <c r="E22" s="11">
        <v>24646.9908</v>
      </c>
      <c r="F22" s="11">
        <v>11957.0317</v>
      </c>
      <c r="G22" s="11">
        <v>7534</v>
      </c>
      <c r="H22" s="11">
        <v>2641.1997999999999</v>
      </c>
      <c r="I22" s="11">
        <v>4849.4242999999997</v>
      </c>
      <c r="J22" s="11">
        <v>6345.9844000000003</v>
      </c>
      <c r="K22" s="11">
        <v>121</v>
      </c>
      <c r="L22" s="11">
        <v>177</v>
      </c>
      <c r="M22" s="11">
        <v>73.219899999999996</v>
      </c>
      <c r="N22" s="11">
        <v>113.4713</v>
      </c>
      <c r="O22" s="11">
        <v>47.274799999999999</v>
      </c>
      <c r="P22" s="11">
        <v>56.974200000000003</v>
      </c>
      <c r="Q22" s="11">
        <v>3080</v>
      </c>
      <c r="R22" s="11">
        <v>333.46120000000002</v>
      </c>
      <c r="S22" s="11">
        <v>4303.6499000000003</v>
      </c>
      <c r="T22" s="11">
        <v>1130.3168000000001</v>
      </c>
      <c r="U22" s="11">
        <v>494</v>
      </c>
      <c r="V22" s="11">
        <v>740</v>
      </c>
      <c r="W22" s="11">
        <v>100.2771</v>
      </c>
      <c r="X22" s="11">
        <v>203.86699999999999</v>
      </c>
      <c r="Y22" s="11">
        <v>58.088200000000001</v>
      </c>
      <c r="Z22" s="11">
        <v>92.319100000000006</v>
      </c>
    </row>
    <row r="23" spans="1:26" ht="15.75" customHeight="1" x14ac:dyDescent="0.15">
      <c r="A23" s="10" t="s">
        <v>37</v>
      </c>
      <c r="B23" s="10">
        <v>9</v>
      </c>
      <c r="C23" s="11">
        <v>22456</v>
      </c>
      <c r="D23" s="11">
        <v>4359.4093999999996</v>
      </c>
      <c r="E23" s="11">
        <v>19851.726999999999</v>
      </c>
      <c r="F23" s="11">
        <v>17567.631700000002</v>
      </c>
      <c r="G23" s="11">
        <v>7059</v>
      </c>
      <c r="H23" s="11">
        <v>2052.6325000000002</v>
      </c>
      <c r="I23" s="11">
        <v>2981.6905000000002</v>
      </c>
      <c r="J23" s="11">
        <v>7070.0253000000002</v>
      </c>
      <c r="K23" s="11">
        <v>1372</v>
      </c>
      <c r="L23" s="11">
        <v>1934</v>
      </c>
      <c r="M23" s="11">
        <v>1011.5780999999999</v>
      </c>
      <c r="N23" s="11">
        <v>1479.0085999999999</v>
      </c>
      <c r="O23" s="11">
        <v>824.41060000000004</v>
      </c>
      <c r="P23" s="11">
        <v>1098.953</v>
      </c>
      <c r="Q23" s="11">
        <v>2537</v>
      </c>
      <c r="R23" s="11">
        <v>360.2002</v>
      </c>
      <c r="S23" s="11">
        <v>2894.5212999999999</v>
      </c>
      <c r="T23" s="11">
        <v>1556.3992000000001</v>
      </c>
      <c r="U23" s="11">
        <v>1037</v>
      </c>
      <c r="V23" s="11">
        <v>1824</v>
      </c>
      <c r="W23" s="11">
        <v>338.74979999999999</v>
      </c>
      <c r="X23" s="11">
        <v>716.6875</v>
      </c>
      <c r="Y23" s="11">
        <v>259.12090000000001</v>
      </c>
      <c r="Z23" s="11">
        <v>518.5453</v>
      </c>
    </row>
    <row r="24" spans="1:26" ht="15.75" customHeight="1" x14ac:dyDescent="0.15">
      <c r="A24" s="10" t="s">
        <v>38</v>
      </c>
      <c r="B24" s="10">
        <v>1</v>
      </c>
      <c r="C24" s="11">
        <v>20252</v>
      </c>
      <c r="D24" s="11">
        <v>1884.7107000000001</v>
      </c>
      <c r="E24" s="11">
        <v>23911.757399999999</v>
      </c>
      <c r="F24" s="11">
        <v>10273.532999999999</v>
      </c>
      <c r="G24" s="11">
        <v>6074</v>
      </c>
      <c r="H24" s="11">
        <v>712.79650000000004</v>
      </c>
      <c r="I24" s="11">
        <v>4358.3361000000004</v>
      </c>
      <c r="J24" s="11">
        <v>4487.29</v>
      </c>
      <c r="K24" s="11">
        <v>914</v>
      </c>
      <c r="L24" s="11">
        <v>1331</v>
      </c>
      <c r="M24" s="11">
        <v>533.60550000000001</v>
      </c>
      <c r="N24" s="11">
        <v>875.19219999999996</v>
      </c>
      <c r="O24" s="11">
        <v>412.8184</v>
      </c>
      <c r="P24" s="11">
        <v>546.86609999999996</v>
      </c>
      <c r="Q24" s="11">
        <v>2798</v>
      </c>
      <c r="R24" s="11">
        <v>139.4556</v>
      </c>
      <c r="S24" s="11">
        <v>4341.8909000000003</v>
      </c>
      <c r="T24" s="11">
        <v>758.68079999999998</v>
      </c>
      <c r="U24" s="11">
        <v>720</v>
      </c>
      <c r="V24" s="11">
        <v>1401</v>
      </c>
      <c r="W24" s="11">
        <v>138.9879</v>
      </c>
      <c r="X24" s="11">
        <v>413.74360000000001</v>
      </c>
      <c r="Y24" s="11">
        <v>77.153300000000002</v>
      </c>
      <c r="Z24" s="11">
        <v>169.45529999999999</v>
      </c>
    </row>
    <row r="25" spans="1:26" ht="15.75" customHeight="1" x14ac:dyDescent="0.15">
      <c r="A25" s="10" t="s">
        <v>38</v>
      </c>
      <c r="B25" s="10">
        <v>2</v>
      </c>
      <c r="C25" s="11">
        <v>31943</v>
      </c>
      <c r="D25" s="11">
        <v>3059.4304999999999</v>
      </c>
      <c r="E25" s="11">
        <v>45966.754999999997</v>
      </c>
      <c r="F25" s="11">
        <v>11125.337100000001</v>
      </c>
      <c r="G25" s="11">
        <v>13017</v>
      </c>
      <c r="H25" s="11">
        <v>1661.0473</v>
      </c>
      <c r="I25" s="11">
        <v>13906.999599999999</v>
      </c>
      <c r="J25" s="11">
        <v>7120.7709000000004</v>
      </c>
      <c r="K25" s="11">
        <v>1032</v>
      </c>
      <c r="L25" s="11">
        <v>1425</v>
      </c>
      <c r="M25" s="11">
        <v>501.62389999999999</v>
      </c>
      <c r="N25" s="11">
        <v>777.58219999999994</v>
      </c>
      <c r="O25" s="11">
        <v>346.79570000000001</v>
      </c>
      <c r="P25" s="11">
        <v>465.89109999999999</v>
      </c>
      <c r="Q25" s="11">
        <v>1682</v>
      </c>
      <c r="R25" s="11">
        <v>67.874399999999994</v>
      </c>
      <c r="S25" s="11">
        <v>3583.7599</v>
      </c>
      <c r="T25" s="11">
        <v>310.26870000000002</v>
      </c>
      <c r="U25" s="11">
        <v>179</v>
      </c>
      <c r="V25" s="11">
        <v>459</v>
      </c>
      <c r="W25" s="11">
        <v>32.985100000000003</v>
      </c>
      <c r="X25" s="11">
        <v>78.505300000000005</v>
      </c>
      <c r="Y25" s="11">
        <v>17.100300000000001</v>
      </c>
      <c r="Z25" s="11">
        <v>37.721699999999998</v>
      </c>
    </row>
    <row r="26" spans="1:26" ht="15.75" customHeight="1" x14ac:dyDescent="0.15">
      <c r="A26" s="10" t="s">
        <v>38</v>
      </c>
      <c r="B26" s="10">
        <v>3</v>
      </c>
      <c r="C26" s="11">
        <v>18749</v>
      </c>
      <c r="D26" s="11">
        <v>1709.2737999999999</v>
      </c>
      <c r="E26" s="11">
        <v>24601.823700000001</v>
      </c>
      <c r="F26" s="11">
        <v>4962.4793</v>
      </c>
      <c r="G26" s="11">
        <v>4302</v>
      </c>
      <c r="H26" s="11">
        <v>564.66520000000003</v>
      </c>
      <c r="I26" s="11">
        <v>4126.1099999999997</v>
      </c>
      <c r="J26" s="11">
        <v>1956.4988000000001</v>
      </c>
      <c r="K26" s="11">
        <v>352</v>
      </c>
      <c r="L26" s="11">
        <v>588</v>
      </c>
      <c r="M26" s="11">
        <v>194.47329999999999</v>
      </c>
      <c r="N26" s="11">
        <v>382.81619999999998</v>
      </c>
      <c r="O26" s="11">
        <v>108.50060000000001</v>
      </c>
      <c r="P26" s="11">
        <v>152.02189999999999</v>
      </c>
      <c r="Q26" s="11">
        <v>5048</v>
      </c>
      <c r="R26" s="11">
        <v>264.53320000000002</v>
      </c>
      <c r="S26" s="11">
        <v>7910.4876000000004</v>
      </c>
      <c r="T26" s="11">
        <v>999.48249999999996</v>
      </c>
      <c r="U26" s="11">
        <v>994</v>
      </c>
      <c r="V26" s="11">
        <v>1818</v>
      </c>
      <c r="W26" s="11">
        <v>226.2466</v>
      </c>
      <c r="X26" s="11">
        <v>578.07069999999999</v>
      </c>
      <c r="Y26" s="11">
        <v>93.147999999999996</v>
      </c>
      <c r="Z26" s="11">
        <v>177.2133</v>
      </c>
    </row>
    <row r="27" spans="1:26" ht="15.75" customHeight="1" x14ac:dyDescent="0.15">
      <c r="A27" s="10" t="s">
        <v>38</v>
      </c>
      <c r="B27" s="10">
        <v>4</v>
      </c>
      <c r="C27" s="11">
        <v>32249</v>
      </c>
      <c r="D27" s="11">
        <v>3906.3712</v>
      </c>
      <c r="E27" s="11">
        <v>34819.866600000001</v>
      </c>
      <c r="F27" s="11">
        <v>19849.349200000001</v>
      </c>
      <c r="G27" s="11">
        <v>14596</v>
      </c>
      <c r="H27" s="11">
        <v>2149.3636000000001</v>
      </c>
      <c r="I27" s="11">
        <v>10817.338400000001</v>
      </c>
      <c r="J27" s="11">
        <v>12174.1927</v>
      </c>
      <c r="K27" s="11">
        <v>2056</v>
      </c>
      <c r="L27" s="11">
        <v>2927</v>
      </c>
      <c r="M27" s="11">
        <v>1386.7553</v>
      </c>
      <c r="N27" s="11">
        <v>2076.1538999999998</v>
      </c>
      <c r="O27" s="11">
        <v>1082.2094999999999</v>
      </c>
      <c r="P27" s="11">
        <v>1425.6558</v>
      </c>
      <c r="Q27" s="11">
        <v>2124</v>
      </c>
      <c r="R27" s="11">
        <v>168.36109999999999</v>
      </c>
      <c r="S27" s="11">
        <v>3565.5614</v>
      </c>
      <c r="T27" s="11">
        <v>676.91369999999995</v>
      </c>
      <c r="U27" s="11">
        <v>547</v>
      </c>
      <c r="V27" s="11">
        <v>1078</v>
      </c>
      <c r="W27" s="11">
        <v>145.71950000000001</v>
      </c>
      <c r="X27" s="11">
        <v>327.20080000000002</v>
      </c>
      <c r="Y27" s="11">
        <v>74.428799999999995</v>
      </c>
      <c r="Z27" s="11">
        <v>151.93219999999999</v>
      </c>
    </row>
    <row r="28" spans="1:26" ht="15.75" customHeight="1" x14ac:dyDescent="0.15">
      <c r="A28" s="10" t="s">
        <v>38</v>
      </c>
      <c r="B28" s="10">
        <v>5</v>
      </c>
      <c r="C28" s="11">
        <v>22128</v>
      </c>
      <c r="D28" s="11">
        <v>2212.3845999999999</v>
      </c>
      <c r="E28" s="11">
        <v>21490.011900000001</v>
      </c>
      <c r="F28" s="11">
        <v>12391.213599999999</v>
      </c>
      <c r="G28" s="11">
        <v>5697</v>
      </c>
      <c r="H28" s="11">
        <v>811.78859999999997</v>
      </c>
      <c r="I28" s="11">
        <v>2931.7058999999999</v>
      </c>
      <c r="J28" s="11">
        <v>4723.5838000000003</v>
      </c>
      <c r="K28" s="11">
        <v>817</v>
      </c>
      <c r="L28" s="11">
        <v>1111</v>
      </c>
      <c r="M28" s="11">
        <v>587.97349999999994</v>
      </c>
      <c r="N28" s="11">
        <v>836.19389999999999</v>
      </c>
      <c r="O28" s="11">
        <v>468.93349999999998</v>
      </c>
      <c r="P28" s="11">
        <v>601.55840000000001</v>
      </c>
      <c r="Q28" s="11">
        <v>3760</v>
      </c>
      <c r="R28" s="11">
        <v>242.43389999999999</v>
      </c>
      <c r="S28" s="11">
        <v>4942.4845999999998</v>
      </c>
      <c r="T28" s="11">
        <v>1503.5932</v>
      </c>
      <c r="U28" s="11">
        <v>776</v>
      </c>
      <c r="V28" s="11">
        <v>1390</v>
      </c>
      <c r="W28" s="11">
        <v>254.21190000000001</v>
      </c>
      <c r="X28" s="11">
        <v>555.79639999999995</v>
      </c>
      <c r="Y28" s="11">
        <v>151.01070000000001</v>
      </c>
      <c r="Z28" s="11">
        <v>302.45679999999999</v>
      </c>
    </row>
    <row r="29" spans="1:26" ht="15.75" customHeight="1" x14ac:dyDescent="0.15">
      <c r="A29" s="10" t="s">
        <v>38</v>
      </c>
      <c r="B29" s="10">
        <v>6</v>
      </c>
      <c r="C29" s="11">
        <v>27625</v>
      </c>
      <c r="D29" s="11">
        <v>9636.6401999999998</v>
      </c>
      <c r="E29" s="11">
        <v>26926.933400000002</v>
      </c>
      <c r="F29" s="11">
        <v>12281.646500000001</v>
      </c>
      <c r="G29" s="11">
        <v>14450</v>
      </c>
      <c r="H29" s="11">
        <v>7320.3891000000003</v>
      </c>
      <c r="I29" s="11">
        <v>10554.477699999999</v>
      </c>
      <c r="J29" s="11">
        <v>8380.0853999999999</v>
      </c>
      <c r="K29" s="11">
        <v>585</v>
      </c>
      <c r="L29" s="11">
        <v>1196</v>
      </c>
      <c r="M29" s="11">
        <v>402.2586</v>
      </c>
      <c r="N29" s="11">
        <v>921.54399999999998</v>
      </c>
      <c r="O29" s="11">
        <v>161.01519999999999</v>
      </c>
      <c r="P29" s="11">
        <v>258.66829999999999</v>
      </c>
      <c r="Q29" s="11">
        <v>3764</v>
      </c>
      <c r="R29" s="11">
        <v>485.1705</v>
      </c>
      <c r="S29" s="11">
        <v>6442.4027999999998</v>
      </c>
      <c r="T29" s="11">
        <v>896.72339999999997</v>
      </c>
      <c r="U29" s="11">
        <v>253</v>
      </c>
      <c r="V29" s="11">
        <v>586</v>
      </c>
      <c r="W29" s="11">
        <v>83.465500000000006</v>
      </c>
      <c r="X29" s="11">
        <v>247.16319999999999</v>
      </c>
      <c r="Y29" s="11">
        <v>26.511099999999999</v>
      </c>
      <c r="Z29" s="11">
        <v>61.801299999999998</v>
      </c>
    </row>
    <row r="30" spans="1:26" ht="15.75" customHeight="1" x14ac:dyDescent="0.15">
      <c r="A30" s="10" t="s">
        <v>38</v>
      </c>
      <c r="B30" s="10">
        <v>7</v>
      </c>
      <c r="C30" s="11">
        <v>32840</v>
      </c>
      <c r="D30" s="11">
        <v>11853.974399999999</v>
      </c>
      <c r="E30" s="11">
        <v>25508.9859</v>
      </c>
      <c r="F30" s="11">
        <v>17226.991600000001</v>
      </c>
      <c r="G30" s="11">
        <v>19463</v>
      </c>
      <c r="H30" s="11">
        <v>9351.4899000000005</v>
      </c>
      <c r="I30" s="11">
        <v>11666.395699999999</v>
      </c>
      <c r="J30" s="11">
        <v>11551.163</v>
      </c>
      <c r="K30" s="11">
        <v>713</v>
      </c>
      <c r="L30" s="11">
        <v>1478</v>
      </c>
      <c r="M30" s="11">
        <v>520.55029999999999</v>
      </c>
      <c r="N30" s="11">
        <v>1200.5927999999999</v>
      </c>
      <c r="O30" s="11">
        <v>187.81829999999999</v>
      </c>
      <c r="P30" s="11">
        <v>293.51459999999997</v>
      </c>
      <c r="Q30" s="11">
        <v>2216</v>
      </c>
      <c r="R30" s="11">
        <v>381.14830000000001</v>
      </c>
      <c r="S30" s="11">
        <v>2819.4848000000002</v>
      </c>
      <c r="T30" s="11">
        <v>820.27930000000003</v>
      </c>
      <c r="U30" s="11">
        <v>327</v>
      </c>
      <c r="V30" s="11">
        <v>849</v>
      </c>
      <c r="W30" s="11">
        <v>160.76419999999999</v>
      </c>
      <c r="X30" s="11">
        <v>480.60980000000001</v>
      </c>
      <c r="Y30" s="11">
        <v>36.228099999999998</v>
      </c>
      <c r="Z30" s="11">
        <v>100.6768</v>
      </c>
    </row>
    <row r="31" spans="1:26" ht="15.75" customHeight="1" x14ac:dyDescent="0.15">
      <c r="A31" s="10" t="s">
        <v>38</v>
      </c>
      <c r="B31" s="10">
        <v>8</v>
      </c>
      <c r="C31" s="11">
        <v>38569</v>
      </c>
      <c r="D31" s="11">
        <v>18703.019100000001</v>
      </c>
      <c r="E31" s="11">
        <v>26514.935399999998</v>
      </c>
      <c r="F31" s="11">
        <v>23556.151300000001</v>
      </c>
      <c r="G31" s="11">
        <v>24181</v>
      </c>
      <c r="H31" s="11">
        <v>15172.0718</v>
      </c>
      <c r="I31" s="11">
        <v>12372.798500000001</v>
      </c>
      <c r="J31" s="11">
        <v>16916.196199999998</v>
      </c>
      <c r="K31" s="11">
        <v>3931</v>
      </c>
      <c r="L31" s="11">
        <v>6304</v>
      </c>
      <c r="M31" s="11">
        <v>2935.9607000000001</v>
      </c>
      <c r="N31" s="11">
        <v>4948.8144000000002</v>
      </c>
      <c r="O31" s="11">
        <v>1494.4728</v>
      </c>
      <c r="P31" s="11">
        <v>2113.2190000000001</v>
      </c>
      <c r="Q31" s="11">
        <v>1028</v>
      </c>
      <c r="R31" s="11">
        <v>233.30289999999999</v>
      </c>
      <c r="S31" s="11">
        <v>1257.3273999999999</v>
      </c>
      <c r="T31" s="11">
        <v>387.02080000000001</v>
      </c>
      <c r="U31" s="11">
        <v>239</v>
      </c>
      <c r="V31" s="11">
        <v>593</v>
      </c>
      <c r="W31" s="11">
        <v>125.2191</v>
      </c>
      <c r="X31" s="11">
        <v>340.8784</v>
      </c>
      <c r="Y31" s="11">
        <v>36.417099999999998</v>
      </c>
      <c r="Z31" s="11">
        <v>89.660799999999995</v>
      </c>
    </row>
    <row r="32" spans="1:26" ht="15.75" customHeight="1" x14ac:dyDescent="0.15">
      <c r="A32" s="10" t="s">
        <v>38</v>
      </c>
      <c r="B32" s="10">
        <v>9</v>
      </c>
      <c r="C32" s="11">
        <v>30385</v>
      </c>
      <c r="D32" s="11">
        <v>7955.4049000000005</v>
      </c>
      <c r="E32" s="11">
        <v>20952.787499999999</v>
      </c>
      <c r="F32" s="11">
        <v>24238.543600000001</v>
      </c>
      <c r="G32" s="11">
        <v>15266</v>
      </c>
      <c r="H32" s="11">
        <v>5515.4966000000004</v>
      </c>
      <c r="I32" s="11">
        <v>6703.5018</v>
      </c>
      <c r="J32" s="11">
        <v>13971.619500000001</v>
      </c>
      <c r="K32" s="11">
        <v>2782</v>
      </c>
      <c r="L32" s="11">
        <v>4682</v>
      </c>
      <c r="M32" s="11">
        <v>2059.1880999999998</v>
      </c>
      <c r="N32" s="11">
        <v>3715.3193999999999</v>
      </c>
      <c r="O32" s="11">
        <v>1441.3278</v>
      </c>
      <c r="P32" s="11">
        <v>1974.0057999999999</v>
      </c>
      <c r="Q32" s="11">
        <v>2081</v>
      </c>
      <c r="R32" s="11">
        <v>305.87439999999998</v>
      </c>
      <c r="S32" s="11">
        <v>2566.1003999999998</v>
      </c>
      <c r="T32" s="11">
        <v>1324.3610000000001</v>
      </c>
      <c r="U32" s="11">
        <v>667</v>
      </c>
      <c r="V32" s="11">
        <v>1541</v>
      </c>
      <c r="W32" s="11">
        <v>264.26749999999998</v>
      </c>
      <c r="X32" s="11">
        <v>771.3578</v>
      </c>
      <c r="Y32" s="11">
        <v>150.52340000000001</v>
      </c>
      <c r="Z32" s="11">
        <v>347.00549999999998</v>
      </c>
    </row>
    <row r="33" spans="1:26" ht="15.75" customHeight="1" x14ac:dyDescent="0.15">
      <c r="A33" s="10" t="s">
        <v>38</v>
      </c>
      <c r="B33" s="10">
        <v>10</v>
      </c>
      <c r="C33" s="11">
        <v>29855</v>
      </c>
      <c r="D33" s="11">
        <v>6219.5397000000003</v>
      </c>
      <c r="E33" s="11">
        <v>30749.4738</v>
      </c>
      <c r="F33" s="11">
        <v>11143.0906</v>
      </c>
      <c r="G33" s="11">
        <v>13447</v>
      </c>
      <c r="H33" s="11">
        <v>4334.1638999999996</v>
      </c>
      <c r="I33" s="11">
        <v>9623.7175000000007</v>
      </c>
      <c r="J33" s="11">
        <v>6832.5501999999997</v>
      </c>
      <c r="K33" s="11">
        <v>2142</v>
      </c>
      <c r="L33" s="11">
        <v>4074</v>
      </c>
      <c r="M33" s="11">
        <v>1510.527</v>
      </c>
      <c r="N33" s="11">
        <v>3151.8409000000001</v>
      </c>
      <c r="O33" s="11">
        <v>592.36419999999998</v>
      </c>
      <c r="P33" s="11">
        <v>884.83619999999996</v>
      </c>
      <c r="Q33" s="11">
        <v>4471</v>
      </c>
      <c r="R33" s="11">
        <v>313.28949999999998</v>
      </c>
      <c r="S33" s="11">
        <v>7353.3861999999999</v>
      </c>
      <c r="T33" s="11">
        <v>910.48599999999999</v>
      </c>
      <c r="U33" s="11">
        <v>1142</v>
      </c>
      <c r="V33" s="11">
        <v>2815</v>
      </c>
      <c r="W33" s="11">
        <v>421.33710000000002</v>
      </c>
      <c r="X33" s="11">
        <v>1244.7982999999999</v>
      </c>
      <c r="Y33" s="11">
        <v>78.325299999999999</v>
      </c>
      <c r="Z33" s="11">
        <v>189.57579999999999</v>
      </c>
    </row>
    <row r="34" spans="1:26" ht="15.75" customHeight="1" x14ac:dyDescent="0.15">
      <c r="A34" s="10" t="s">
        <v>38</v>
      </c>
      <c r="B34" s="10">
        <v>11</v>
      </c>
      <c r="C34" s="11">
        <v>38079</v>
      </c>
      <c r="D34" s="11">
        <v>8853.8709000000108</v>
      </c>
      <c r="E34" s="11">
        <v>38849.160199999998</v>
      </c>
      <c r="F34" s="11">
        <v>10049.355100000001</v>
      </c>
      <c r="G34" s="11">
        <v>28133</v>
      </c>
      <c r="H34" s="11">
        <v>7732.77700000001</v>
      </c>
      <c r="I34" s="11">
        <v>25336.448400000001</v>
      </c>
      <c r="J34" s="11">
        <v>8225.4729000000098</v>
      </c>
      <c r="K34" s="11">
        <v>2</v>
      </c>
      <c r="L34" s="11">
        <v>5</v>
      </c>
      <c r="M34" s="11">
        <v>1.6946000000000001</v>
      </c>
      <c r="N34" s="11">
        <v>4.0160999999999998</v>
      </c>
      <c r="O34" s="11">
        <v>1.3270999999999999</v>
      </c>
      <c r="P34" s="11">
        <v>2.0510999999999999</v>
      </c>
      <c r="Q34" s="11">
        <v>1239</v>
      </c>
      <c r="R34" s="11">
        <v>70.655299999999997</v>
      </c>
      <c r="S34" s="11">
        <v>1809.1151</v>
      </c>
      <c r="T34" s="11">
        <v>177.8219</v>
      </c>
      <c r="U34" s="11">
        <v>1</v>
      </c>
      <c r="V34" s="11">
        <v>1</v>
      </c>
      <c r="W34" s="11">
        <v>0.74350000000000005</v>
      </c>
      <c r="X34" s="11">
        <v>0.74350000000000005</v>
      </c>
      <c r="Y34" s="11">
        <v>6.6100000000000006E-2</v>
      </c>
      <c r="Z34" s="11">
        <v>6.6100000000000006E-2</v>
      </c>
    </row>
    <row r="35" spans="1:26" ht="15.75" customHeight="1" x14ac:dyDescent="0.15">
      <c r="A35" s="10" t="s">
        <v>38</v>
      </c>
      <c r="B35" s="10">
        <v>12</v>
      </c>
      <c r="C35" s="11">
        <v>41836</v>
      </c>
      <c r="D35" s="11">
        <v>21495.637699999999</v>
      </c>
      <c r="E35" s="11">
        <v>32574.105800000001</v>
      </c>
      <c r="F35" s="11">
        <v>14845.277599999999</v>
      </c>
      <c r="G35" s="11">
        <v>32848</v>
      </c>
      <c r="H35" s="11">
        <v>19998.750199999999</v>
      </c>
      <c r="I35" s="11">
        <v>21241.099699999999</v>
      </c>
      <c r="J35" s="11">
        <v>12749.2575</v>
      </c>
      <c r="K35" s="11">
        <v>4</v>
      </c>
      <c r="L35" s="11">
        <v>9</v>
      </c>
      <c r="M35" s="11">
        <v>2.1964999999999999</v>
      </c>
      <c r="N35" s="11">
        <v>5.5974000000000004</v>
      </c>
      <c r="O35" s="11">
        <v>1.1720999999999999</v>
      </c>
      <c r="P35" s="11">
        <v>2.0078999999999998</v>
      </c>
      <c r="Q35" s="11">
        <v>853</v>
      </c>
      <c r="R35" s="11">
        <v>158.85659999999999</v>
      </c>
      <c r="S35" s="11">
        <v>1168.8896</v>
      </c>
      <c r="T35" s="11">
        <v>169.7636</v>
      </c>
      <c r="U35" s="11">
        <v>1</v>
      </c>
      <c r="V35" s="11">
        <v>1</v>
      </c>
      <c r="W35" s="11">
        <v>0.88500000000000001</v>
      </c>
      <c r="X35" s="11">
        <v>0.88500000000000001</v>
      </c>
      <c r="Y35" s="11">
        <v>0.85619999999999996</v>
      </c>
      <c r="Z35" s="11">
        <v>0.85619999999999996</v>
      </c>
    </row>
    <row r="36" spans="1:26" ht="15.75" customHeight="1" x14ac:dyDescent="0.15">
      <c r="A36" s="10" t="s">
        <v>38</v>
      </c>
      <c r="B36" s="10">
        <v>13</v>
      </c>
      <c r="C36" s="11">
        <v>33206</v>
      </c>
      <c r="D36" s="11">
        <v>3077.4493000000002</v>
      </c>
      <c r="E36" s="11">
        <v>18598.5756</v>
      </c>
      <c r="F36" s="11">
        <v>38437.074399999998</v>
      </c>
      <c r="G36" s="11">
        <v>17642</v>
      </c>
      <c r="H36" s="11">
        <v>1689.6962000000001</v>
      </c>
      <c r="I36" s="11">
        <v>6600.7257</v>
      </c>
      <c r="J36" s="11">
        <v>20815.2346</v>
      </c>
      <c r="K36" s="11">
        <v>2773</v>
      </c>
      <c r="L36" s="11">
        <v>3997</v>
      </c>
      <c r="M36" s="11">
        <v>2115.1534999999999</v>
      </c>
      <c r="N36" s="11">
        <v>3157.6588999999999</v>
      </c>
      <c r="O36" s="11">
        <v>1832.6112000000001</v>
      </c>
      <c r="P36" s="11">
        <v>2463.5488</v>
      </c>
      <c r="Q36" s="11">
        <v>1200</v>
      </c>
      <c r="R36" s="11">
        <v>84.118600000000001</v>
      </c>
      <c r="S36" s="11">
        <v>1254.5075999999999</v>
      </c>
      <c r="T36" s="11">
        <v>1223.9553000000001</v>
      </c>
      <c r="U36" s="11">
        <v>301</v>
      </c>
      <c r="V36" s="11">
        <v>616</v>
      </c>
      <c r="W36" s="11">
        <v>145.3972</v>
      </c>
      <c r="X36" s="11">
        <v>337.90109999999999</v>
      </c>
      <c r="Y36" s="11">
        <v>116.4825</v>
      </c>
      <c r="Z36" s="11">
        <v>243.2723</v>
      </c>
    </row>
    <row r="37" spans="1:26" ht="15.75" customHeight="1" x14ac:dyDescent="0.15">
      <c r="A37" s="10" t="s">
        <v>38</v>
      </c>
      <c r="B37" s="10">
        <v>14</v>
      </c>
      <c r="C37" s="11">
        <v>36072</v>
      </c>
      <c r="D37" s="11">
        <v>7074.8355000000101</v>
      </c>
      <c r="E37" s="11">
        <v>22737.546999999999</v>
      </c>
      <c r="F37" s="11">
        <v>16272.935299999999</v>
      </c>
      <c r="G37" s="11">
        <v>21476</v>
      </c>
      <c r="H37" s="11">
        <v>5576.4979999999996</v>
      </c>
      <c r="I37" s="11">
        <v>9718.9481000000105</v>
      </c>
      <c r="J37" s="11">
        <v>11545.4391</v>
      </c>
      <c r="K37" s="11">
        <v>539</v>
      </c>
      <c r="L37" s="11">
        <v>898</v>
      </c>
      <c r="M37" s="11">
        <v>365.95389999999998</v>
      </c>
      <c r="N37" s="11">
        <v>676.71439999999996</v>
      </c>
      <c r="O37" s="11">
        <v>109.3035</v>
      </c>
      <c r="P37" s="11">
        <v>143.51</v>
      </c>
      <c r="Q37" s="11">
        <v>3567</v>
      </c>
      <c r="R37" s="11">
        <v>205.88399999999999</v>
      </c>
      <c r="S37" s="11">
        <v>3898.9137999999998</v>
      </c>
      <c r="T37" s="11">
        <v>713.56359999999995</v>
      </c>
      <c r="U37" s="11">
        <v>564</v>
      </c>
      <c r="V37" s="11">
        <v>1301</v>
      </c>
      <c r="W37" s="11">
        <v>229.07249999999999</v>
      </c>
      <c r="X37" s="11">
        <v>575.74929999999995</v>
      </c>
      <c r="Y37" s="11">
        <v>41.061</v>
      </c>
      <c r="Z37" s="11">
        <v>87.684799999999996</v>
      </c>
    </row>
    <row r="38" spans="1:26" ht="15.75" customHeight="1" x14ac:dyDescent="0.15">
      <c r="A38" s="10" t="s">
        <v>38</v>
      </c>
      <c r="B38" s="10">
        <v>15</v>
      </c>
      <c r="C38" s="11">
        <v>35186</v>
      </c>
      <c r="D38" s="11">
        <v>5028.2540000000099</v>
      </c>
      <c r="E38" s="11">
        <v>23933.798699999999</v>
      </c>
      <c r="F38" s="11">
        <v>18706.329399999999</v>
      </c>
      <c r="G38" s="11">
        <v>21436</v>
      </c>
      <c r="H38" s="11">
        <v>3851.8254999999999</v>
      </c>
      <c r="I38" s="11">
        <v>10939.3567</v>
      </c>
      <c r="J38" s="11">
        <v>13319.306399999999</v>
      </c>
      <c r="K38" s="11">
        <v>42</v>
      </c>
      <c r="L38" s="11">
        <v>82</v>
      </c>
      <c r="M38" s="11">
        <v>32.488399999999999</v>
      </c>
      <c r="N38" s="11">
        <v>69.646500000000003</v>
      </c>
      <c r="O38" s="11">
        <v>7.3246000000000002</v>
      </c>
      <c r="P38" s="11">
        <v>10.498200000000001</v>
      </c>
      <c r="Q38" s="11">
        <v>1970</v>
      </c>
      <c r="R38" s="11">
        <v>101.33329999999999</v>
      </c>
      <c r="S38" s="11">
        <v>2290.5392000000002</v>
      </c>
      <c r="T38" s="11">
        <v>450.67259999999999</v>
      </c>
      <c r="U38" s="11">
        <v>45</v>
      </c>
      <c r="V38" s="11">
        <v>105</v>
      </c>
      <c r="W38" s="11">
        <v>20.451499999999999</v>
      </c>
      <c r="X38" s="11">
        <v>59.409599999999998</v>
      </c>
      <c r="Y38" s="11">
        <v>2.2084000000000001</v>
      </c>
      <c r="Z38" s="11">
        <v>3.4878</v>
      </c>
    </row>
    <row r="39" spans="1:26" ht="15.75" customHeight="1" x14ac:dyDescent="0.15">
      <c r="A39" s="10" t="s">
        <v>38</v>
      </c>
      <c r="B39" s="10">
        <v>16</v>
      </c>
      <c r="C39" s="11">
        <v>28350</v>
      </c>
      <c r="D39" s="11">
        <v>3230.0246999999999</v>
      </c>
      <c r="E39" s="11">
        <v>28840.0556</v>
      </c>
      <c r="F39" s="11">
        <v>11469.6232</v>
      </c>
      <c r="G39" s="11">
        <v>14190</v>
      </c>
      <c r="H39" s="11">
        <v>2115.0153</v>
      </c>
      <c r="I39" s="11">
        <v>10148.2557</v>
      </c>
      <c r="J39" s="11">
        <v>7877.7642999999998</v>
      </c>
      <c r="K39" s="11">
        <v>135</v>
      </c>
      <c r="L39" s="11">
        <v>200</v>
      </c>
      <c r="M39" s="11">
        <v>71.187799999999996</v>
      </c>
      <c r="N39" s="11">
        <v>118.7782</v>
      </c>
      <c r="O39" s="11">
        <v>41.713900000000002</v>
      </c>
      <c r="P39" s="11">
        <v>58.837800000000001</v>
      </c>
      <c r="Q39" s="11">
        <v>3541</v>
      </c>
      <c r="R39" s="11">
        <v>157.85319999999999</v>
      </c>
      <c r="S39" s="11">
        <v>4844.8374999999996</v>
      </c>
      <c r="T39" s="11">
        <v>757.75689999999997</v>
      </c>
      <c r="U39" s="11">
        <v>44</v>
      </c>
      <c r="V39" s="11">
        <v>110</v>
      </c>
      <c r="W39" s="11">
        <v>14.5975</v>
      </c>
      <c r="X39" s="11">
        <v>40.3416</v>
      </c>
      <c r="Y39" s="11">
        <v>5.9105999999999996</v>
      </c>
      <c r="Z39" s="11">
        <v>10.301299999999999</v>
      </c>
    </row>
    <row r="40" spans="1:26" ht="15.75" customHeight="1" x14ac:dyDescent="0.15">
      <c r="A40" s="10" t="s">
        <v>38</v>
      </c>
      <c r="B40" s="10">
        <v>17</v>
      </c>
      <c r="C40" s="11">
        <v>26926</v>
      </c>
      <c r="D40" s="11">
        <v>3418.6192999999998</v>
      </c>
      <c r="E40" s="11">
        <v>18125.8469</v>
      </c>
      <c r="F40" s="11">
        <v>11224.393099999999</v>
      </c>
      <c r="G40" s="11">
        <v>16115</v>
      </c>
      <c r="H40" s="11">
        <v>2517.1214</v>
      </c>
      <c r="I40" s="11">
        <v>8147.5312000000004</v>
      </c>
      <c r="J40" s="11">
        <v>7709.1722</v>
      </c>
      <c r="K40" s="11">
        <v>170</v>
      </c>
      <c r="L40" s="11">
        <v>316</v>
      </c>
      <c r="M40" s="11">
        <v>143.61000000000001</v>
      </c>
      <c r="N40" s="11">
        <v>276.5249</v>
      </c>
      <c r="O40" s="11">
        <v>15.9246</v>
      </c>
      <c r="P40" s="11">
        <v>20.235499999999998</v>
      </c>
      <c r="Q40" s="11">
        <v>3042</v>
      </c>
      <c r="R40" s="11">
        <v>141.37469999999999</v>
      </c>
      <c r="S40" s="11">
        <v>1949.8113000000001</v>
      </c>
      <c r="T40" s="11">
        <v>613.59619999999995</v>
      </c>
      <c r="U40" s="11">
        <v>40</v>
      </c>
      <c r="V40" s="11">
        <v>120</v>
      </c>
      <c r="W40" s="11">
        <v>35.459000000000003</v>
      </c>
      <c r="X40" s="11">
        <v>110.1563</v>
      </c>
      <c r="Y40" s="11">
        <v>1.339</v>
      </c>
      <c r="Z40" s="11">
        <v>1.8681000000000001</v>
      </c>
    </row>
    <row r="41" spans="1:26" ht="15.75" customHeight="1" x14ac:dyDescent="0.15">
      <c r="A41" s="10" t="s">
        <v>38</v>
      </c>
      <c r="B41" s="10">
        <v>18</v>
      </c>
      <c r="C41" s="11">
        <v>39313</v>
      </c>
      <c r="D41" s="11">
        <v>3003.1152999999999</v>
      </c>
      <c r="E41" s="11">
        <v>22039.871299999999</v>
      </c>
      <c r="F41" s="11">
        <v>45791.218800000002</v>
      </c>
      <c r="G41" s="11">
        <v>25805</v>
      </c>
      <c r="H41" s="11">
        <v>2155.5965999999999</v>
      </c>
      <c r="I41" s="11">
        <v>11107.3187</v>
      </c>
      <c r="J41" s="11">
        <v>31980.632799999999</v>
      </c>
      <c r="K41" s="11">
        <v>2791</v>
      </c>
      <c r="L41" s="11">
        <v>3726</v>
      </c>
      <c r="M41" s="11">
        <v>2171.9265999999998</v>
      </c>
      <c r="N41" s="11">
        <v>2952.9434000000001</v>
      </c>
      <c r="O41" s="11">
        <v>2002.2537</v>
      </c>
      <c r="P41" s="11">
        <v>2607.3139000000001</v>
      </c>
      <c r="Q41" s="11">
        <v>1484</v>
      </c>
      <c r="R41" s="11">
        <v>86.346599999999995</v>
      </c>
      <c r="S41" s="11">
        <v>1858.4632999999999</v>
      </c>
      <c r="T41" s="11">
        <v>1410.8175000000001</v>
      </c>
      <c r="U41" s="11">
        <v>239</v>
      </c>
      <c r="V41" s="11">
        <v>560</v>
      </c>
      <c r="W41" s="11">
        <v>97.561400000000006</v>
      </c>
      <c r="X41" s="11">
        <v>254.28530000000001</v>
      </c>
      <c r="Y41" s="11">
        <v>71.930499999999995</v>
      </c>
      <c r="Z41" s="11">
        <v>170.72300000000001</v>
      </c>
    </row>
    <row r="42" spans="1:26" ht="15.75" customHeight="1" x14ac:dyDescent="0.15">
      <c r="A42" s="10" t="s">
        <v>38</v>
      </c>
      <c r="B42" s="10">
        <v>19</v>
      </c>
      <c r="C42" s="11">
        <v>31009</v>
      </c>
      <c r="D42" s="11">
        <v>3695.3463999999999</v>
      </c>
      <c r="E42" s="11">
        <v>33170.373200000002</v>
      </c>
      <c r="F42" s="11">
        <v>15324.384899999999</v>
      </c>
      <c r="G42" s="11">
        <v>14685</v>
      </c>
      <c r="H42" s="11">
        <v>2255.6698999999999</v>
      </c>
      <c r="I42" s="11">
        <v>10930.5877</v>
      </c>
      <c r="J42" s="11">
        <v>9427.8071999999993</v>
      </c>
      <c r="K42" s="11">
        <v>721</v>
      </c>
      <c r="L42" s="11">
        <v>1045</v>
      </c>
      <c r="M42" s="11">
        <v>399.37990000000002</v>
      </c>
      <c r="N42" s="11">
        <v>646.48149999999998</v>
      </c>
      <c r="O42" s="11">
        <v>258.89339999999999</v>
      </c>
      <c r="P42" s="11">
        <v>355.39049999999997</v>
      </c>
      <c r="Q42" s="11">
        <v>3298</v>
      </c>
      <c r="R42" s="11">
        <v>167.02109999999999</v>
      </c>
      <c r="S42" s="11">
        <v>4407.3487999999998</v>
      </c>
      <c r="T42" s="11">
        <v>1028.6384</v>
      </c>
      <c r="U42" s="11">
        <v>285</v>
      </c>
      <c r="V42" s="11">
        <v>613</v>
      </c>
      <c r="W42" s="11">
        <v>70.268199999999993</v>
      </c>
      <c r="X42" s="11">
        <v>187.00749999999999</v>
      </c>
      <c r="Y42" s="11">
        <v>36.1648</v>
      </c>
      <c r="Z42" s="11">
        <v>77.556100000000001</v>
      </c>
    </row>
    <row r="43" spans="1:26" ht="15.75" customHeight="1" x14ac:dyDescent="0.15">
      <c r="A43" s="10" t="s">
        <v>38</v>
      </c>
      <c r="B43" s="10">
        <v>20</v>
      </c>
      <c r="C43" s="11">
        <v>18549</v>
      </c>
      <c r="D43" s="11">
        <v>2639.6057000000001</v>
      </c>
      <c r="E43" s="11">
        <v>15670.814399999999</v>
      </c>
      <c r="F43" s="11">
        <v>14262.454100000001</v>
      </c>
      <c r="G43" s="11">
        <v>5022</v>
      </c>
      <c r="H43" s="11">
        <v>1053.8548000000001</v>
      </c>
      <c r="I43" s="11">
        <v>2379.4209999999998</v>
      </c>
      <c r="J43" s="11">
        <v>4505.9237999999996</v>
      </c>
      <c r="K43" s="11">
        <v>775</v>
      </c>
      <c r="L43" s="11">
        <v>1081</v>
      </c>
      <c r="M43" s="11">
        <v>572.31389999999999</v>
      </c>
      <c r="N43" s="11">
        <v>837.72789999999998</v>
      </c>
      <c r="O43" s="11">
        <v>476.60989999999998</v>
      </c>
      <c r="P43" s="11">
        <v>595.17290000000003</v>
      </c>
      <c r="Q43" s="11">
        <v>2511</v>
      </c>
      <c r="R43" s="11">
        <v>243.04499999999999</v>
      </c>
      <c r="S43" s="11">
        <v>2635.9441999999999</v>
      </c>
      <c r="T43" s="11">
        <v>1538.1854000000001</v>
      </c>
      <c r="U43" s="11">
        <v>717</v>
      </c>
      <c r="V43" s="11">
        <v>1296</v>
      </c>
      <c r="W43" s="11">
        <v>306.42059999999998</v>
      </c>
      <c r="X43" s="11">
        <v>675.81960000000004</v>
      </c>
      <c r="Y43" s="11">
        <v>221.625</v>
      </c>
      <c r="Z43" s="11">
        <v>422.78160000000003</v>
      </c>
    </row>
    <row r="44" spans="1:26" ht="15.75" customHeight="1" x14ac:dyDescent="0.15">
      <c r="A44" s="10" t="s">
        <v>38</v>
      </c>
      <c r="B44" s="10">
        <v>21</v>
      </c>
      <c r="C44" s="11">
        <v>33469</v>
      </c>
      <c r="D44" s="11">
        <v>5465.3326999999999</v>
      </c>
      <c r="E44" s="11">
        <v>17517.383399999999</v>
      </c>
      <c r="F44" s="11">
        <v>38408.6417</v>
      </c>
      <c r="G44" s="11">
        <v>20921</v>
      </c>
      <c r="H44" s="11">
        <v>4154.1646000000001</v>
      </c>
      <c r="I44" s="11">
        <v>8283.3981000000003</v>
      </c>
      <c r="J44" s="11">
        <v>24365.597600000001</v>
      </c>
      <c r="K44" s="11">
        <v>2243</v>
      </c>
      <c r="L44" s="11">
        <v>3535</v>
      </c>
      <c r="M44" s="11">
        <v>1766.4282000000001</v>
      </c>
      <c r="N44" s="11">
        <v>2910.7221</v>
      </c>
      <c r="O44" s="11">
        <v>1506.4115999999999</v>
      </c>
      <c r="P44" s="11">
        <v>2061.7829000000002</v>
      </c>
      <c r="Q44" s="11">
        <v>1274</v>
      </c>
      <c r="R44" s="11">
        <v>127.6331</v>
      </c>
      <c r="S44" s="11">
        <v>1332.5803000000001</v>
      </c>
      <c r="T44" s="11">
        <v>1282.5768</v>
      </c>
      <c r="U44" s="11">
        <v>280</v>
      </c>
      <c r="V44" s="11">
        <v>625</v>
      </c>
      <c r="W44" s="11">
        <v>142.61259999999999</v>
      </c>
      <c r="X44" s="11">
        <v>366.29599999999999</v>
      </c>
      <c r="Y44" s="11">
        <v>117.3767</v>
      </c>
      <c r="Z44" s="11">
        <v>257.40660000000003</v>
      </c>
    </row>
    <row r="45" spans="1:26" ht="15.75" customHeight="1" x14ac:dyDescent="0.15">
      <c r="A45" s="10" t="s">
        <v>38</v>
      </c>
      <c r="B45" s="10">
        <v>22</v>
      </c>
      <c r="C45" s="11">
        <v>30478</v>
      </c>
      <c r="D45" s="11">
        <v>3740.0065</v>
      </c>
      <c r="E45" s="11">
        <v>13813.7997</v>
      </c>
      <c r="F45" s="11">
        <v>37519.599000000002</v>
      </c>
      <c r="G45" s="11">
        <v>18563</v>
      </c>
      <c r="H45" s="11">
        <v>2559.8407000000002</v>
      </c>
      <c r="I45" s="11">
        <v>6416.1664000000001</v>
      </c>
      <c r="J45" s="11">
        <v>23217.899799999999</v>
      </c>
      <c r="K45" s="11">
        <v>2708</v>
      </c>
      <c r="L45" s="11">
        <v>3782</v>
      </c>
      <c r="M45" s="11">
        <v>2150.1221999999998</v>
      </c>
      <c r="N45" s="11">
        <v>3085.2402000000002</v>
      </c>
      <c r="O45" s="11">
        <v>1983.1708000000001</v>
      </c>
      <c r="P45" s="11">
        <v>2643.8089</v>
      </c>
      <c r="Q45" s="11">
        <v>1587</v>
      </c>
      <c r="R45" s="11">
        <v>187.8229</v>
      </c>
      <c r="S45" s="11">
        <v>1473.6258</v>
      </c>
      <c r="T45" s="11">
        <v>2181.4493000000002</v>
      </c>
      <c r="U45" s="11">
        <v>286</v>
      </c>
      <c r="V45" s="11">
        <v>608</v>
      </c>
      <c r="W45" s="11">
        <v>158.02590000000001</v>
      </c>
      <c r="X45" s="11">
        <v>380.88279999999997</v>
      </c>
      <c r="Y45" s="11">
        <v>135.48490000000001</v>
      </c>
      <c r="Z45" s="11">
        <v>302.38729999999998</v>
      </c>
    </row>
    <row r="46" spans="1:26" ht="15.75" customHeight="1" x14ac:dyDescent="0.15">
      <c r="A46" s="10" t="s">
        <v>38</v>
      </c>
      <c r="B46" s="10">
        <v>23</v>
      </c>
      <c r="C46" s="11">
        <v>29637</v>
      </c>
      <c r="D46" s="11">
        <v>7348.4651999999996</v>
      </c>
      <c r="E46" s="11">
        <v>21812.175599999999</v>
      </c>
      <c r="F46" s="11">
        <v>22434.350900000001</v>
      </c>
      <c r="G46" s="11">
        <v>11528</v>
      </c>
      <c r="H46" s="11">
        <v>4241.4426000000003</v>
      </c>
      <c r="I46" s="11">
        <v>5097.6441999999997</v>
      </c>
      <c r="J46" s="11">
        <v>9565.6918999999998</v>
      </c>
      <c r="K46" s="11">
        <v>3278</v>
      </c>
      <c r="L46" s="11">
        <v>4528</v>
      </c>
      <c r="M46" s="11">
        <v>2409.3317999999999</v>
      </c>
      <c r="N46" s="11">
        <v>3436.3582999999999</v>
      </c>
      <c r="O46" s="11">
        <v>1784.4337</v>
      </c>
      <c r="P46" s="11">
        <v>2425.4178999999999</v>
      </c>
      <c r="Q46" s="11">
        <v>2523</v>
      </c>
      <c r="R46" s="11">
        <v>323.37970000000001</v>
      </c>
      <c r="S46" s="11">
        <v>2972.4810000000002</v>
      </c>
      <c r="T46" s="11">
        <v>1339.3676</v>
      </c>
      <c r="U46" s="11">
        <v>736</v>
      </c>
      <c r="V46" s="11">
        <v>1311</v>
      </c>
      <c r="W46" s="11">
        <v>282.59379999999999</v>
      </c>
      <c r="X46" s="11">
        <v>585.6078</v>
      </c>
      <c r="Y46" s="11">
        <v>204.9102</v>
      </c>
      <c r="Z46" s="11">
        <v>429.416</v>
      </c>
    </row>
    <row r="47" spans="1:26" ht="15.75" customHeight="1" x14ac:dyDescent="0.15">
      <c r="A47" s="10" t="s">
        <v>38</v>
      </c>
      <c r="B47" s="10">
        <v>24</v>
      </c>
      <c r="C47" s="11">
        <v>29862</v>
      </c>
      <c r="D47" s="11">
        <v>2427.7154999999998</v>
      </c>
      <c r="E47" s="11">
        <v>30140.518</v>
      </c>
      <c r="F47" s="11">
        <v>21891.273000000001</v>
      </c>
      <c r="G47" s="11">
        <v>15325</v>
      </c>
      <c r="H47" s="11">
        <v>1394.7063000000001</v>
      </c>
      <c r="I47" s="11">
        <v>11836.7688</v>
      </c>
      <c r="J47" s="11">
        <v>13976.896500000001</v>
      </c>
      <c r="K47" s="11">
        <v>2065</v>
      </c>
      <c r="L47" s="11">
        <v>2838</v>
      </c>
      <c r="M47" s="11">
        <v>1382.3604</v>
      </c>
      <c r="N47" s="11">
        <v>1979.1387999999999</v>
      </c>
      <c r="O47" s="11">
        <v>1247.1167</v>
      </c>
      <c r="P47" s="11">
        <v>1727.3488</v>
      </c>
      <c r="Q47" s="11">
        <v>3713</v>
      </c>
      <c r="R47" s="11">
        <v>185.6566</v>
      </c>
      <c r="S47" s="11">
        <v>6195.3712999999998</v>
      </c>
      <c r="T47" s="11">
        <v>1684.3873000000001</v>
      </c>
      <c r="U47" s="11">
        <v>943</v>
      </c>
      <c r="V47" s="11">
        <v>1864</v>
      </c>
      <c r="W47" s="11">
        <v>243.0112</v>
      </c>
      <c r="X47" s="11">
        <v>538.15499999999997</v>
      </c>
      <c r="Y47" s="11">
        <v>183.8554</v>
      </c>
      <c r="Z47" s="11">
        <v>397.91239999999999</v>
      </c>
    </row>
    <row r="48" spans="1:26" ht="15.75" customHeight="1" x14ac:dyDescent="0.15">
      <c r="A48" s="10" t="s">
        <v>38</v>
      </c>
      <c r="B48" s="10">
        <v>25</v>
      </c>
      <c r="C48" s="11">
        <v>36322</v>
      </c>
      <c r="D48" s="11">
        <v>3689.5390000000002</v>
      </c>
      <c r="E48" s="11">
        <v>19706.181</v>
      </c>
      <c r="F48" s="11">
        <v>41348.765299999999</v>
      </c>
      <c r="G48" s="11">
        <v>18148</v>
      </c>
      <c r="H48" s="11">
        <v>1904.9154000000001</v>
      </c>
      <c r="I48" s="11">
        <v>6275.6701999999996</v>
      </c>
      <c r="J48" s="11">
        <v>22687.6947</v>
      </c>
      <c r="K48" s="11">
        <v>4122</v>
      </c>
      <c r="L48" s="11">
        <v>5476</v>
      </c>
      <c r="M48" s="11">
        <v>3221.6669999999999</v>
      </c>
      <c r="N48" s="11">
        <v>4368.9699000000001</v>
      </c>
      <c r="O48" s="11">
        <v>2965.2986999999998</v>
      </c>
      <c r="P48" s="11">
        <v>3873.1439999999998</v>
      </c>
      <c r="Q48" s="11">
        <v>2145</v>
      </c>
      <c r="R48" s="11">
        <v>210.6206</v>
      </c>
      <c r="S48" s="11">
        <v>1909.4856</v>
      </c>
      <c r="T48" s="11">
        <v>2813.2629000000002</v>
      </c>
      <c r="U48" s="11">
        <v>575</v>
      </c>
      <c r="V48" s="11">
        <v>1186</v>
      </c>
      <c r="W48" s="11">
        <v>289.7405</v>
      </c>
      <c r="X48" s="11">
        <v>661.71130000000005</v>
      </c>
      <c r="Y48" s="11">
        <v>247.0146</v>
      </c>
      <c r="Z48" s="11">
        <v>541.42169999999999</v>
      </c>
    </row>
    <row r="49" spans="1:26" ht="15.75" customHeight="1" x14ac:dyDescent="0.15">
      <c r="A49" s="10" t="s">
        <v>38</v>
      </c>
      <c r="B49" s="10">
        <v>26</v>
      </c>
      <c r="C49" s="11">
        <v>29819</v>
      </c>
      <c r="D49" s="11">
        <v>2246.7873</v>
      </c>
      <c r="E49" s="11">
        <v>21816.110199999999</v>
      </c>
      <c r="F49" s="11">
        <v>29019.275699999998</v>
      </c>
      <c r="G49" s="11">
        <v>14154</v>
      </c>
      <c r="H49" s="11">
        <v>1144.8448000000001</v>
      </c>
      <c r="I49" s="11">
        <v>6295.8789999999999</v>
      </c>
      <c r="J49" s="11">
        <v>18088.2359</v>
      </c>
      <c r="K49" s="11">
        <v>2641</v>
      </c>
      <c r="L49" s="11">
        <v>3965</v>
      </c>
      <c r="M49" s="11">
        <v>2003.9889000000001</v>
      </c>
      <c r="N49" s="11">
        <v>3102.5715</v>
      </c>
      <c r="O49" s="11">
        <v>1808.125</v>
      </c>
      <c r="P49" s="11">
        <v>2663.7981</v>
      </c>
      <c r="Q49" s="11">
        <v>4344</v>
      </c>
      <c r="R49" s="11">
        <v>237.37450000000001</v>
      </c>
      <c r="S49" s="11">
        <v>6362.1540000000005</v>
      </c>
      <c r="T49" s="11">
        <v>1726.4067</v>
      </c>
      <c r="U49" s="11">
        <v>1503</v>
      </c>
      <c r="V49" s="11">
        <v>2789</v>
      </c>
      <c r="W49" s="11">
        <v>407.5335</v>
      </c>
      <c r="X49" s="11">
        <v>918.44600000000003</v>
      </c>
      <c r="Y49" s="11">
        <v>240.26410000000001</v>
      </c>
      <c r="Z49" s="11">
        <v>483.56470000000002</v>
      </c>
    </row>
    <row r="50" spans="1:26" ht="15.75" customHeight="1" x14ac:dyDescent="0.15">
      <c r="A50" s="10" t="s">
        <v>38</v>
      </c>
      <c r="B50" s="10">
        <v>27</v>
      </c>
      <c r="C50" s="11">
        <v>33495</v>
      </c>
      <c r="D50" s="11">
        <v>9333.2765999999992</v>
      </c>
      <c r="E50" s="11">
        <v>21583.096300000001</v>
      </c>
      <c r="F50" s="11">
        <v>25739.259900000001</v>
      </c>
      <c r="G50" s="11">
        <v>17910</v>
      </c>
      <c r="H50" s="11">
        <v>6785.1670000000004</v>
      </c>
      <c r="I50" s="11">
        <v>7996.5136000000002</v>
      </c>
      <c r="J50" s="11">
        <v>15939.6857</v>
      </c>
      <c r="K50" s="11">
        <v>3754</v>
      </c>
      <c r="L50" s="11">
        <v>5072</v>
      </c>
      <c r="M50" s="11">
        <v>2848.8355999999999</v>
      </c>
      <c r="N50" s="11">
        <v>3931.83</v>
      </c>
      <c r="O50" s="11">
        <v>1990.6731</v>
      </c>
      <c r="P50" s="11">
        <v>2614.9445999999998</v>
      </c>
      <c r="Q50" s="11">
        <v>5160</v>
      </c>
      <c r="R50" s="11">
        <v>701.37699999999995</v>
      </c>
      <c r="S50" s="11">
        <v>5714.9139999999998</v>
      </c>
      <c r="T50" s="11">
        <v>2700.8589999999999</v>
      </c>
      <c r="U50" s="11">
        <v>1476</v>
      </c>
      <c r="V50" s="11">
        <v>2493</v>
      </c>
      <c r="W50" s="11">
        <v>605.39580000000001</v>
      </c>
      <c r="X50" s="11">
        <v>1108.9983</v>
      </c>
      <c r="Y50" s="11">
        <v>343.04360000000003</v>
      </c>
      <c r="Z50" s="11">
        <v>645.07159999999999</v>
      </c>
    </row>
    <row r="51" spans="1:26" ht="15.75" customHeight="1" x14ac:dyDescent="0.15">
      <c r="A51" s="10" t="s">
        <v>38</v>
      </c>
      <c r="B51" s="10">
        <v>28</v>
      </c>
      <c r="C51" s="11">
        <v>36934</v>
      </c>
      <c r="D51" s="11">
        <v>4965.3125</v>
      </c>
      <c r="E51" s="11">
        <v>21439.856899999999</v>
      </c>
      <c r="F51" s="11">
        <v>20402.521400000001</v>
      </c>
      <c r="G51" s="11">
        <v>20022</v>
      </c>
      <c r="H51" s="11">
        <v>3407.8422</v>
      </c>
      <c r="I51" s="11">
        <v>8500.1484999999993</v>
      </c>
      <c r="J51" s="11">
        <v>12495.117099999999</v>
      </c>
      <c r="K51" s="11">
        <v>26</v>
      </c>
      <c r="L51" s="11">
        <v>35</v>
      </c>
      <c r="M51" s="11">
        <v>19.153199999999998</v>
      </c>
      <c r="N51" s="11">
        <v>26.864799999999999</v>
      </c>
      <c r="O51" s="11">
        <v>7.8186999999999998</v>
      </c>
      <c r="P51" s="11">
        <v>9.6060999999999996</v>
      </c>
      <c r="Q51" s="11">
        <v>4586</v>
      </c>
      <c r="R51" s="11">
        <v>237.8424</v>
      </c>
      <c r="S51" s="11">
        <v>3524.0063</v>
      </c>
      <c r="T51" s="11">
        <v>1276.7088000000001</v>
      </c>
      <c r="U51" s="11">
        <v>90</v>
      </c>
      <c r="V51" s="11">
        <v>155</v>
      </c>
      <c r="W51" s="11">
        <v>39.520099999999999</v>
      </c>
      <c r="X51" s="11">
        <v>73.772000000000006</v>
      </c>
      <c r="Y51" s="11">
        <v>15.5489</v>
      </c>
      <c r="Z51" s="11">
        <v>23.421600000000002</v>
      </c>
    </row>
    <row r="52" spans="1:26" ht="15.75" customHeight="1" x14ac:dyDescent="0.15">
      <c r="A52" s="10" t="s">
        <v>38</v>
      </c>
      <c r="B52" s="10">
        <v>29</v>
      </c>
      <c r="C52" s="11">
        <v>53818</v>
      </c>
      <c r="D52" s="11">
        <v>6238.9579999999996</v>
      </c>
      <c r="E52" s="11">
        <v>29585.0314</v>
      </c>
      <c r="F52" s="11">
        <v>60118.303899999999</v>
      </c>
      <c r="G52" s="11">
        <v>37204</v>
      </c>
      <c r="H52" s="11">
        <v>5111.2214000000004</v>
      </c>
      <c r="I52" s="11">
        <v>17425.7183</v>
      </c>
      <c r="J52" s="11">
        <v>44179.954599999997</v>
      </c>
      <c r="K52" s="11">
        <v>66</v>
      </c>
      <c r="L52" s="11">
        <v>88</v>
      </c>
      <c r="M52" s="11">
        <v>50.314799999999998</v>
      </c>
      <c r="N52" s="11">
        <v>69.885800000000003</v>
      </c>
      <c r="O52" s="11">
        <v>45.987900000000003</v>
      </c>
      <c r="P52" s="11">
        <v>62.622500000000002</v>
      </c>
      <c r="Q52" s="11">
        <v>752</v>
      </c>
      <c r="R52" s="11">
        <v>74.660799999999995</v>
      </c>
      <c r="S52" s="11">
        <v>942.14980000000003</v>
      </c>
      <c r="T52" s="11">
        <v>897.05499999999995</v>
      </c>
      <c r="U52" s="11">
        <v>0</v>
      </c>
      <c r="V52" s="11">
        <v>4</v>
      </c>
      <c r="W52" s="11">
        <v>0</v>
      </c>
      <c r="X52" s="11">
        <v>2.6718000000000002</v>
      </c>
      <c r="Y52" s="11">
        <v>0</v>
      </c>
      <c r="Z52" s="11">
        <v>2.4851000000000001</v>
      </c>
    </row>
    <row r="53" spans="1:26" ht="15.75" customHeight="1" x14ac:dyDescent="0.15">
      <c r="A53" s="10" t="s">
        <v>38</v>
      </c>
      <c r="B53" s="10">
        <v>30</v>
      </c>
      <c r="C53" s="11">
        <v>43853</v>
      </c>
      <c r="D53" s="11">
        <v>5846.9359000000004</v>
      </c>
      <c r="E53" s="11">
        <v>49391.0049</v>
      </c>
      <c r="F53" s="11">
        <v>22164.1806</v>
      </c>
      <c r="G53" s="11">
        <v>25773</v>
      </c>
      <c r="H53" s="11">
        <v>4641.9709000000003</v>
      </c>
      <c r="I53" s="11">
        <v>25183.768400000001</v>
      </c>
      <c r="J53" s="11">
        <v>15715.3923</v>
      </c>
      <c r="K53" s="11">
        <v>88</v>
      </c>
      <c r="L53" s="11">
        <v>100</v>
      </c>
      <c r="M53" s="11">
        <v>65.558000000000007</v>
      </c>
      <c r="N53" s="11">
        <v>75.156499999999994</v>
      </c>
      <c r="O53" s="11">
        <v>46.1053</v>
      </c>
      <c r="P53" s="11">
        <v>52.699399999999997</v>
      </c>
      <c r="Q53" s="11">
        <v>2477</v>
      </c>
      <c r="R53" s="11">
        <v>207.08529999999999</v>
      </c>
      <c r="S53" s="11">
        <v>4681.4168</v>
      </c>
      <c r="T53" s="11">
        <v>909.25710000000004</v>
      </c>
      <c r="U53" s="11">
        <v>48</v>
      </c>
      <c r="V53" s="11">
        <v>97</v>
      </c>
      <c r="W53" s="11">
        <v>14.6972</v>
      </c>
      <c r="X53" s="11">
        <v>30.6891</v>
      </c>
      <c r="Y53" s="11">
        <v>8.4720999999999993</v>
      </c>
      <c r="Z53" s="11">
        <v>15.0114</v>
      </c>
    </row>
    <row r="54" spans="1:26" ht="15.75" customHeight="1" x14ac:dyDescent="0.15">
      <c r="A54" s="10" t="s">
        <v>38</v>
      </c>
      <c r="B54" s="10">
        <v>31</v>
      </c>
      <c r="C54" s="11">
        <v>46280</v>
      </c>
      <c r="D54" s="11">
        <v>3488.8022999999998</v>
      </c>
      <c r="E54" s="11">
        <v>19638.0101</v>
      </c>
      <c r="F54" s="11">
        <v>49728.193500000001</v>
      </c>
      <c r="G54" s="11">
        <v>27370</v>
      </c>
      <c r="H54" s="11">
        <v>2292.7943</v>
      </c>
      <c r="I54" s="11">
        <v>9383.0853999999999</v>
      </c>
      <c r="J54" s="11">
        <v>31555.9738</v>
      </c>
      <c r="K54" s="11">
        <v>19</v>
      </c>
      <c r="L54" s="11">
        <v>27</v>
      </c>
      <c r="M54" s="11">
        <v>15.3436</v>
      </c>
      <c r="N54" s="11">
        <v>22.067799999999998</v>
      </c>
      <c r="O54" s="11">
        <v>6.0537000000000001</v>
      </c>
      <c r="P54" s="11">
        <v>7.8536999999999999</v>
      </c>
      <c r="Q54" s="11">
        <v>2645</v>
      </c>
      <c r="R54" s="11">
        <v>198.8244</v>
      </c>
      <c r="S54" s="11">
        <v>2363.5904999999998</v>
      </c>
      <c r="T54" s="11">
        <v>2022.2956999999999</v>
      </c>
      <c r="U54" s="11">
        <v>18</v>
      </c>
      <c r="V54" s="11">
        <v>37</v>
      </c>
      <c r="W54" s="11">
        <v>6.3182</v>
      </c>
      <c r="X54" s="11">
        <v>17.971299999999999</v>
      </c>
      <c r="Y54" s="11">
        <v>3.4354</v>
      </c>
      <c r="Z54" s="11">
        <v>9.6545000000000005</v>
      </c>
    </row>
    <row r="55" spans="1:26" ht="15.75" customHeight="1" x14ac:dyDescent="0.15">
      <c r="A55" s="10" t="s">
        <v>38</v>
      </c>
      <c r="B55" s="10">
        <v>32</v>
      </c>
      <c r="C55" s="11">
        <v>41783</v>
      </c>
      <c r="D55" s="11">
        <v>5764.768</v>
      </c>
      <c r="E55" s="11">
        <v>45231.244599999998</v>
      </c>
      <c r="F55" s="11">
        <v>19930.258999999998</v>
      </c>
      <c r="G55" s="11">
        <v>20750</v>
      </c>
      <c r="H55" s="11">
        <v>4058.5565000000001</v>
      </c>
      <c r="I55" s="11">
        <v>17691.8053</v>
      </c>
      <c r="J55" s="11">
        <v>13156.588599999999</v>
      </c>
      <c r="K55" s="11">
        <v>31</v>
      </c>
      <c r="L55" s="11">
        <v>40</v>
      </c>
      <c r="M55" s="11">
        <v>14.0006</v>
      </c>
      <c r="N55" s="11">
        <v>20.841899999999999</v>
      </c>
      <c r="O55" s="11">
        <v>7.2428999999999997</v>
      </c>
      <c r="P55" s="11">
        <v>8.1245999999999992</v>
      </c>
      <c r="Q55" s="11">
        <v>2632</v>
      </c>
      <c r="R55" s="11">
        <v>205.8296</v>
      </c>
      <c r="S55" s="11">
        <v>5069.9921999999997</v>
      </c>
      <c r="T55" s="11">
        <v>766.09929999999997</v>
      </c>
      <c r="U55" s="11">
        <v>33</v>
      </c>
      <c r="V55" s="11">
        <v>74</v>
      </c>
      <c r="W55" s="11">
        <v>4.0772000000000004</v>
      </c>
      <c r="X55" s="11">
        <v>11.4506</v>
      </c>
      <c r="Y55" s="11">
        <v>0.5746</v>
      </c>
      <c r="Z55" s="11">
        <v>1.8308</v>
      </c>
    </row>
    <row r="56" spans="1:26" ht="15.75" customHeight="1" x14ac:dyDescent="0.15">
      <c r="A56" s="10" t="s">
        <v>38</v>
      </c>
      <c r="B56" s="10">
        <v>33</v>
      </c>
      <c r="C56" s="11">
        <v>41537</v>
      </c>
      <c r="D56" s="11">
        <v>9897.8963000000003</v>
      </c>
      <c r="E56" s="11">
        <v>20059.876700000001</v>
      </c>
      <c r="F56" s="11">
        <v>40997.101799999997</v>
      </c>
      <c r="G56" s="11">
        <v>24626</v>
      </c>
      <c r="H56" s="11">
        <v>6974.5267999999996</v>
      </c>
      <c r="I56" s="11">
        <v>8857.3022000000001</v>
      </c>
      <c r="J56" s="11">
        <v>25632.770499999999</v>
      </c>
      <c r="K56" s="11">
        <v>1223</v>
      </c>
      <c r="L56" s="11">
        <v>1642</v>
      </c>
      <c r="M56" s="11">
        <v>921.76310000000001</v>
      </c>
      <c r="N56" s="11">
        <v>1273.1298999999999</v>
      </c>
      <c r="O56" s="11">
        <v>693.14880000000005</v>
      </c>
      <c r="P56" s="11">
        <v>923.41890000000001</v>
      </c>
      <c r="Q56" s="11">
        <v>2369</v>
      </c>
      <c r="R56" s="11">
        <v>524.85850000000005</v>
      </c>
      <c r="S56" s="11">
        <v>2314.2073999999998</v>
      </c>
      <c r="T56" s="11">
        <v>2467.7773000000002</v>
      </c>
      <c r="U56" s="11">
        <v>274</v>
      </c>
      <c r="V56" s="11">
        <v>547</v>
      </c>
      <c r="W56" s="11">
        <v>132.90969999999999</v>
      </c>
      <c r="X56" s="11">
        <v>307.25049999999999</v>
      </c>
      <c r="Y56" s="11">
        <v>80.769599999999997</v>
      </c>
      <c r="Z56" s="11">
        <v>183.84780000000001</v>
      </c>
    </row>
    <row r="57" spans="1:26" ht="15.75" customHeight="1" x14ac:dyDescent="0.15">
      <c r="A57" s="10" t="s">
        <v>38</v>
      </c>
      <c r="B57" s="10">
        <v>34</v>
      </c>
      <c r="C57" s="11">
        <v>53659</v>
      </c>
      <c r="D57" s="11">
        <v>6348.7272999999996</v>
      </c>
      <c r="E57" s="11">
        <v>25640.881399999998</v>
      </c>
      <c r="F57" s="11">
        <v>58764.835700000003</v>
      </c>
      <c r="G57" s="11">
        <v>41371</v>
      </c>
      <c r="H57" s="11">
        <v>5674.2497999999996</v>
      </c>
      <c r="I57" s="11">
        <v>19342.613600000001</v>
      </c>
      <c r="J57" s="11">
        <v>45611.466999999997</v>
      </c>
      <c r="K57" s="11">
        <v>3</v>
      </c>
      <c r="L57" s="11">
        <v>4</v>
      </c>
      <c r="M57" s="11">
        <v>2.4563999999999999</v>
      </c>
      <c r="N57" s="11">
        <v>3.1263999999999998</v>
      </c>
      <c r="O57" s="11">
        <v>0.92579999999999996</v>
      </c>
      <c r="P57" s="11">
        <v>1.5664</v>
      </c>
      <c r="Q57" s="11">
        <v>536</v>
      </c>
      <c r="R57" s="11">
        <v>46.866199999999999</v>
      </c>
      <c r="S57" s="11">
        <v>459.30599999999998</v>
      </c>
      <c r="T57" s="11">
        <v>498.01920000000001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</row>
    <row r="58" spans="1:26" ht="15.75" customHeight="1" x14ac:dyDescent="0.15">
      <c r="A58" s="10" t="s">
        <v>38</v>
      </c>
      <c r="B58" s="10">
        <v>35</v>
      </c>
      <c r="C58" s="11">
        <v>43213</v>
      </c>
      <c r="D58" s="11">
        <v>6782.9515000000001</v>
      </c>
      <c r="E58" s="11">
        <v>20536.2909</v>
      </c>
      <c r="F58" s="11">
        <v>47845.012799999997</v>
      </c>
      <c r="G58" s="11">
        <v>25637</v>
      </c>
      <c r="H58" s="11">
        <v>4627.5221000000001</v>
      </c>
      <c r="I58" s="11">
        <v>9908.2954000000009</v>
      </c>
      <c r="J58" s="11">
        <v>29635.095600000001</v>
      </c>
      <c r="K58" s="11">
        <v>701</v>
      </c>
      <c r="L58" s="11">
        <v>1158</v>
      </c>
      <c r="M58" s="11">
        <v>539.08600000000001</v>
      </c>
      <c r="N58" s="11">
        <v>932.42600000000004</v>
      </c>
      <c r="O58" s="11">
        <v>334.02960000000002</v>
      </c>
      <c r="P58" s="11">
        <v>460.1123</v>
      </c>
      <c r="Q58" s="11">
        <v>2113</v>
      </c>
      <c r="R58" s="11">
        <v>311.82279999999997</v>
      </c>
      <c r="S58" s="11">
        <v>1820.6510000000001</v>
      </c>
      <c r="T58" s="11">
        <v>2111.9638</v>
      </c>
      <c r="U58" s="11">
        <v>294</v>
      </c>
      <c r="V58" s="11">
        <v>639</v>
      </c>
      <c r="W58" s="11">
        <v>172.31540000000001</v>
      </c>
      <c r="X58" s="11">
        <v>410.53699999999998</v>
      </c>
      <c r="Y58" s="11">
        <v>81.114800000000002</v>
      </c>
      <c r="Z58" s="11">
        <v>178.37190000000001</v>
      </c>
    </row>
    <row r="59" spans="1:26" ht="15.75" customHeight="1" x14ac:dyDescent="0.15">
      <c r="A59" s="10" t="s">
        <v>38</v>
      </c>
      <c r="B59" s="10">
        <v>36</v>
      </c>
      <c r="C59" s="11">
        <v>35882</v>
      </c>
      <c r="D59" s="11">
        <v>5128.4553999999998</v>
      </c>
      <c r="E59" s="11">
        <v>42141.219700000001</v>
      </c>
      <c r="F59" s="11">
        <v>11212.7538</v>
      </c>
      <c r="G59" s="11">
        <v>19650</v>
      </c>
      <c r="H59" s="11">
        <v>3799.2440999999999</v>
      </c>
      <c r="I59" s="11">
        <v>20281.199400000001</v>
      </c>
      <c r="J59" s="11">
        <v>7754.6360999999997</v>
      </c>
      <c r="K59" s="11">
        <v>27</v>
      </c>
      <c r="L59" s="11">
        <v>38</v>
      </c>
      <c r="M59" s="11">
        <v>16.7897</v>
      </c>
      <c r="N59" s="11">
        <v>24.673400000000001</v>
      </c>
      <c r="O59" s="11">
        <v>2.4741</v>
      </c>
      <c r="P59" s="11">
        <v>3.8635000000000002</v>
      </c>
      <c r="Q59" s="11">
        <v>5425</v>
      </c>
      <c r="R59" s="11">
        <v>312.18369999999999</v>
      </c>
      <c r="S59" s="11">
        <v>8609.1573000000008</v>
      </c>
      <c r="T59" s="11">
        <v>955.45839999999998</v>
      </c>
      <c r="U59" s="11">
        <v>56</v>
      </c>
      <c r="V59" s="11">
        <v>88</v>
      </c>
      <c r="W59" s="11">
        <v>17.766200000000001</v>
      </c>
      <c r="X59" s="11">
        <v>30.766300000000001</v>
      </c>
      <c r="Y59" s="11">
        <v>2.5712000000000002</v>
      </c>
      <c r="Z59" s="11">
        <v>5.2313999999999998</v>
      </c>
    </row>
    <row r="60" spans="1:26" ht="15.75" customHeight="1" x14ac:dyDescent="0.15">
      <c r="A60" s="10" t="s">
        <v>38</v>
      </c>
      <c r="B60" s="10">
        <v>37</v>
      </c>
      <c r="C60" s="11">
        <v>52927</v>
      </c>
      <c r="D60" s="11">
        <v>32773.656799999997</v>
      </c>
      <c r="E60" s="11">
        <v>25470.715899999999</v>
      </c>
      <c r="F60" s="11">
        <v>38711.598299999998</v>
      </c>
      <c r="G60" s="11">
        <v>44872</v>
      </c>
      <c r="H60" s="11">
        <v>30356.862400000002</v>
      </c>
      <c r="I60" s="11">
        <v>19683.1774</v>
      </c>
      <c r="J60" s="11">
        <v>32996.610699999997</v>
      </c>
      <c r="K60" s="11">
        <v>3</v>
      </c>
      <c r="L60" s="11">
        <v>3</v>
      </c>
      <c r="M60" s="11">
        <v>1.9887999999999999</v>
      </c>
      <c r="N60" s="11">
        <v>1.9887999999999999</v>
      </c>
      <c r="O60" s="11">
        <v>1.0169999999999999</v>
      </c>
      <c r="P60" s="11">
        <v>1.0169999999999999</v>
      </c>
      <c r="Q60" s="11">
        <v>867</v>
      </c>
      <c r="R60" s="11">
        <v>352.25659999999999</v>
      </c>
      <c r="S60" s="11">
        <v>1173.0409999999999</v>
      </c>
      <c r="T60" s="11">
        <v>982.72619999999995</v>
      </c>
      <c r="U60" s="11">
        <v>0</v>
      </c>
      <c r="V60" s="11">
        <v>0</v>
      </c>
      <c r="W60" s="11">
        <v>0</v>
      </c>
      <c r="X60" s="11">
        <v>0</v>
      </c>
      <c r="Y60" s="11">
        <v>0</v>
      </c>
      <c r="Z60" s="11">
        <v>0</v>
      </c>
    </row>
    <row r="61" spans="1:26" ht="15.75" customHeight="1" x14ac:dyDescent="0.15">
      <c r="A61" s="10" t="s">
        <v>38</v>
      </c>
      <c r="B61" s="10">
        <v>38</v>
      </c>
      <c r="C61" s="11">
        <v>50905</v>
      </c>
      <c r="D61" s="11">
        <v>3444.2190999999998</v>
      </c>
      <c r="E61" s="11">
        <v>20578.285500000002</v>
      </c>
      <c r="F61" s="11">
        <v>57302.690499999997</v>
      </c>
      <c r="G61" s="11">
        <v>28145</v>
      </c>
      <c r="H61" s="11">
        <v>2202.4479000000001</v>
      </c>
      <c r="I61" s="11">
        <v>9491.0805999999993</v>
      </c>
      <c r="J61" s="11">
        <v>33541.517200000002</v>
      </c>
      <c r="K61" s="11">
        <v>5</v>
      </c>
      <c r="L61" s="11">
        <v>6</v>
      </c>
      <c r="M61" s="11">
        <v>3.8048000000000002</v>
      </c>
      <c r="N61" s="11">
        <v>4.5453999999999999</v>
      </c>
      <c r="O61" s="11">
        <v>3.6217000000000001</v>
      </c>
      <c r="P61" s="11">
        <v>4.3224</v>
      </c>
      <c r="Q61" s="11">
        <v>3408</v>
      </c>
      <c r="R61" s="11">
        <v>163.79830000000001</v>
      </c>
      <c r="S61" s="11">
        <v>1852.6614</v>
      </c>
      <c r="T61" s="11">
        <v>2182.1275000000001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</row>
    <row r="62" spans="1:26" ht="15.75" customHeight="1" x14ac:dyDescent="0.15">
      <c r="A62" s="10" t="s">
        <v>38</v>
      </c>
      <c r="B62" s="10">
        <v>39</v>
      </c>
      <c r="C62" s="11">
        <v>39854</v>
      </c>
      <c r="D62" s="11">
        <v>8871.0537999999906</v>
      </c>
      <c r="E62" s="11">
        <v>20696.219099999998</v>
      </c>
      <c r="F62" s="11">
        <v>45557.985500000003</v>
      </c>
      <c r="G62" s="11">
        <v>22011</v>
      </c>
      <c r="H62" s="11">
        <v>5998.7606999999998</v>
      </c>
      <c r="I62" s="11">
        <v>8452.1198999999997</v>
      </c>
      <c r="J62" s="11">
        <v>25906.705000000002</v>
      </c>
      <c r="K62" s="11">
        <v>3586</v>
      </c>
      <c r="L62" s="11">
        <v>5341</v>
      </c>
      <c r="M62" s="11">
        <v>2872.105</v>
      </c>
      <c r="N62" s="11">
        <v>4374.4309999999996</v>
      </c>
      <c r="O62" s="11">
        <v>2401.2847999999999</v>
      </c>
      <c r="P62" s="11">
        <v>3394.9142999999999</v>
      </c>
      <c r="Q62" s="11">
        <v>1663</v>
      </c>
      <c r="R62" s="11">
        <v>269.18299999999999</v>
      </c>
      <c r="S62" s="11">
        <v>1804.5553</v>
      </c>
      <c r="T62" s="11">
        <v>1549.1395</v>
      </c>
      <c r="U62" s="11">
        <v>250</v>
      </c>
      <c r="V62" s="11">
        <v>523</v>
      </c>
      <c r="W62" s="11">
        <v>143.90430000000001</v>
      </c>
      <c r="X62" s="11">
        <v>322.75310000000002</v>
      </c>
      <c r="Y62" s="11">
        <v>118.68429999999999</v>
      </c>
      <c r="Z62" s="11">
        <v>243.7766</v>
      </c>
    </row>
    <row r="63" spans="1:26" ht="15.75" customHeight="1" x14ac:dyDescent="0.15">
      <c r="A63" s="10" t="s">
        <v>38</v>
      </c>
      <c r="B63" s="10">
        <v>40</v>
      </c>
      <c r="C63" s="11">
        <v>20214</v>
      </c>
      <c r="D63" s="11">
        <v>1906.1351999999999</v>
      </c>
      <c r="E63" s="11">
        <v>17559.668300000001</v>
      </c>
      <c r="F63" s="11">
        <v>11317.7129</v>
      </c>
      <c r="G63" s="11">
        <v>6646</v>
      </c>
      <c r="H63" s="11">
        <v>794.87609999999995</v>
      </c>
      <c r="I63" s="11">
        <v>3507.6547999999998</v>
      </c>
      <c r="J63" s="11">
        <v>5484.9084999999995</v>
      </c>
      <c r="K63" s="11">
        <v>227</v>
      </c>
      <c r="L63" s="11">
        <v>361</v>
      </c>
      <c r="M63" s="11">
        <v>156.58519999999999</v>
      </c>
      <c r="N63" s="11">
        <v>265.93060000000003</v>
      </c>
      <c r="O63" s="11">
        <v>84.553100000000001</v>
      </c>
      <c r="P63" s="11">
        <v>114.32510000000001</v>
      </c>
      <c r="Q63" s="11">
        <v>6409</v>
      </c>
      <c r="R63" s="11">
        <v>332.21690000000001</v>
      </c>
      <c r="S63" s="11">
        <v>7802.4938000000002</v>
      </c>
      <c r="T63" s="11">
        <v>2199.5410999999999</v>
      </c>
      <c r="U63" s="11">
        <v>531</v>
      </c>
      <c r="V63" s="11">
        <v>997</v>
      </c>
      <c r="W63" s="11">
        <v>198.45869999999999</v>
      </c>
      <c r="X63" s="11">
        <v>432.51490000000001</v>
      </c>
      <c r="Y63" s="11">
        <v>95.287099999999995</v>
      </c>
      <c r="Z63" s="11">
        <v>193.4126</v>
      </c>
    </row>
    <row r="64" spans="1:26" ht="15.75" customHeight="1" x14ac:dyDescent="0.15">
      <c r="A64" s="10" t="s">
        <v>38</v>
      </c>
      <c r="B64" s="10">
        <v>41</v>
      </c>
      <c r="C64" s="11">
        <v>27522</v>
      </c>
      <c r="D64" s="11">
        <v>4444.0465000000004</v>
      </c>
      <c r="E64" s="11">
        <v>21770.2749</v>
      </c>
      <c r="F64" s="11">
        <v>22696.520499999999</v>
      </c>
      <c r="G64" s="11">
        <v>8222</v>
      </c>
      <c r="H64" s="11">
        <v>1800.8194000000001</v>
      </c>
      <c r="I64" s="11">
        <v>4054.8501000000001</v>
      </c>
      <c r="J64" s="11">
        <v>7825.7109</v>
      </c>
      <c r="K64" s="11">
        <v>2277</v>
      </c>
      <c r="L64" s="11">
        <v>3214</v>
      </c>
      <c r="M64" s="11">
        <v>1633.7475999999999</v>
      </c>
      <c r="N64" s="11">
        <v>2399.4929000000002</v>
      </c>
      <c r="O64" s="11">
        <v>1353.6898000000001</v>
      </c>
      <c r="P64" s="11">
        <v>1826.9069999999999</v>
      </c>
      <c r="Q64" s="11">
        <v>3345</v>
      </c>
      <c r="R64" s="11">
        <v>417.3897</v>
      </c>
      <c r="S64" s="11">
        <v>3810.9796999999999</v>
      </c>
      <c r="T64" s="11">
        <v>2284.4686000000002</v>
      </c>
      <c r="U64" s="11">
        <v>1319</v>
      </c>
      <c r="V64" s="11">
        <v>2527</v>
      </c>
      <c r="W64" s="11">
        <v>556.52110000000005</v>
      </c>
      <c r="X64" s="11">
        <v>1232.3710000000001</v>
      </c>
      <c r="Y64" s="11">
        <v>386.09739999999999</v>
      </c>
      <c r="Z64" s="11">
        <v>819.96280000000002</v>
      </c>
    </row>
    <row r="65" spans="1:26" ht="15.75" customHeight="1" x14ac:dyDescent="0.15">
      <c r="A65" s="10" t="s">
        <v>38</v>
      </c>
      <c r="B65" s="10">
        <v>42</v>
      </c>
      <c r="C65" s="11">
        <v>47441</v>
      </c>
      <c r="D65" s="11">
        <v>8569.0085999999901</v>
      </c>
      <c r="E65" s="11">
        <v>24403.208699999999</v>
      </c>
      <c r="F65" s="11">
        <v>48874.703800000003</v>
      </c>
      <c r="G65" s="11">
        <v>33672</v>
      </c>
      <c r="H65" s="11">
        <v>7181.8729000000003</v>
      </c>
      <c r="I65" s="11">
        <v>14626.770200000001</v>
      </c>
      <c r="J65" s="11">
        <v>36410.365299999998</v>
      </c>
      <c r="K65" s="11">
        <v>1</v>
      </c>
      <c r="L65" s="11">
        <v>2</v>
      </c>
      <c r="M65" s="11">
        <v>0.8448</v>
      </c>
      <c r="N65" s="11">
        <v>1.7105999999999999</v>
      </c>
      <c r="O65" s="11">
        <v>0.8296</v>
      </c>
      <c r="P65" s="11">
        <v>1.6771</v>
      </c>
      <c r="Q65" s="11">
        <v>2271</v>
      </c>
      <c r="R65" s="11">
        <v>258.16680000000002</v>
      </c>
      <c r="S65" s="11">
        <v>2699.3561</v>
      </c>
      <c r="T65" s="11">
        <v>2343.8105999999998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</row>
    <row r="66" spans="1:26" ht="13" x14ac:dyDescent="0.15">
      <c r="A66" s="10" t="s">
        <v>38</v>
      </c>
      <c r="B66" s="10">
        <v>43</v>
      </c>
      <c r="C66" s="11">
        <v>55600</v>
      </c>
      <c r="D66" s="11">
        <v>34259.757100000003</v>
      </c>
      <c r="E66" s="11">
        <v>19985.3089</v>
      </c>
      <c r="F66" s="11">
        <v>46457.455499999996</v>
      </c>
      <c r="G66" s="11">
        <v>46599</v>
      </c>
      <c r="H66" s="11">
        <v>32078.992999999999</v>
      </c>
      <c r="I66" s="11">
        <v>15186.4779</v>
      </c>
      <c r="J66" s="11">
        <v>38500.427000000003</v>
      </c>
      <c r="K66" s="11">
        <v>2</v>
      </c>
      <c r="L66" s="11">
        <v>3</v>
      </c>
      <c r="M66" s="11">
        <v>1.6613</v>
      </c>
      <c r="N66" s="11">
        <v>2.5962999999999998</v>
      </c>
      <c r="O66" s="11">
        <v>8.77E-2</v>
      </c>
      <c r="P66" s="11">
        <v>9.0399999999999994E-2</v>
      </c>
      <c r="Q66" s="11">
        <v>1280</v>
      </c>
      <c r="R66" s="11">
        <v>436.26029999999997</v>
      </c>
      <c r="S66" s="11">
        <v>1189.7859000000001</v>
      </c>
      <c r="T66" s="11">
        <v>865.62909999999999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</row>
    <row r="67" spans="1:26" ht="13" x14ac:dyDescent="0.15">
      <c r="A67" s="10" t="s">
        <v>38</v>
      </c>
      <c r="B67" s="10">
        <v>44</v>
      </c>
      <c r="C67" s="11">
        <v>53843</v>
      </c>
      <c r="D67" s="11">
        <v>14951.083000000001</v>
      </c>
      <c r="E67" s="11">
        <v>22163.002700000001</v>
      </c>
      <c r="F67" s="11">
        <v>54150.625399999997</v>
      </c>
      <c r="G67" s="11">
        <v>38413</v>
      </c>
      <c r="H67" s="11">
        <v>12735.182500000001</v>
      </c>
      <c r="I67" s="11">
        <v>13256.599700000001</v>
      </c>
      <c r="J67" s="11">
        <v>40342.0285</v>
      </c>
      <c r="K67" s="11">
        <v>129</v>
      </c>
      <c r="L67" s="11">
        <v>173</v>
      </c>
      <c r="M67" s="11">
        <v>84.201400000000007</v>
      </c>
      <c r="N67" s="11">
        <v>115.6634</v>
      </c>
      <c r="O67" s="11">
        <v>66.114000000000004</v>
      </c>
      <c r="P67" s="11">
        <v>86.231399999999994</v>
      </c>
      <c r="Q67" s="11">
        <v>1549</v>
      </c>
      <c r="R67" s="11">
        <v>307.24770000000001</v>
      </c>
      <c r="S67" s="11">
        <v>1725.4191000000001</v>
      </c>
      <c r="T67" s="11">
        <v>1306.4306999999999</v>
      </c>
      <c r="U67" s="11">
        <v>31</v>
      </c>
      <c r="V67" s="11">
        <v>56</v>
      </c>
      <c r="W67" s="11">
        <v>10.7324</v>
      </c>
      <c r="X67" s="11">
        <v>19.037400000000002</v>
      </c>
      <c r="Y67" s="11">
        <v>8.9595000000000002</v>
      </c>
      <c r="Z67" s="11">
        <v>13.547700000000001</v>
      </c>
    </row>
    <row r="68" spans="1:26" ht="13" x14ac:dyDescent="0.15">
      <c r="A68" s="10" t="s">
        <v>38</v>
      </c>
      <c r="B68" s="10">
        <v>45</v>
      </c>
      <c r="C68" s="11">
        <v>29611</v>
      </c>
      <c r="D68" s="11">
        <v>3139.35410000001</v>
      </c>
      <c r="E68" s="11">
        <v>16148.416800000001</v>
      </c>
      <c r="F68" s="11">
        <v>19147.127100000002</v>
      </c>
      <c r="G68" s="11">
        <v>15413</v>
      </c>
      <c r="H68" s="11">
        <v>1879.4715000000001</v>
      </c>
      <c r="I68" s="11">
        <v>5712.7497000000003</v>
      </c>
      <c r="J68" s="11">
        <v>11822.000700000001</v>
      </c>
      <c r="K68" s="11">
        <v>2</v>
      </c>
      <c r="L68" s="11">
        <v>3</v>
      </c>
      <c r="M68" s="11">
        <v>1.2169000000000001</v>
      </c>
      <c r="N68" s="11">
        <v>2.1890000000000001</v>
      </c>
      <c r="O68" s="11">
        <v>1.1620999999999999</v>
      </c>
      <c r="P68" s="11">
        <v>2.1269</v>
      </c>
      <c r="Q68" s="11">
        <v>4830</v>
      </c>
      <c r="R68" s="11">
        <v>291.8612</v>
      </c>
      <c r="S68" s="11">
        <v>4238.2169000000004</v>
      </c>
      <c r="T68" s="11">
        <v>1738.8511000000001</v>
      </c>
      <c r="U68" s="11">
        <v>2</v>
      </c>
      <c r="V68" s="11">
        <v>3</v>
      </c>
      <c r="W68" s="11">
        <v>0.37409999999999999</v>
      </c>
      <c r="X68" s="11">
        <v>1.2685</v>
      </c>
      <c r="Y68" s="11">
        <v>0.1229</v>
      </c>
      <c r="Z68" s="11">
        <v>0.93510000000000004</v>
      </c>
    </row>
    <row r="69" spans="1:26" ht="13" x14ac:dyDescent="0.15">
      <c r="A69" s="10" t="s">
        <v>38</v>
      </c>
      <c r="B69" s="10">
        <v>46</v>
      </c>
      <c r="C69" s="11">
        <v>41233</v>
      </c>
      <c r="D69" s="11">
        <v>3121.6871000000001</v>
      </c>
      <c r="E69" s="11">
        <v>20485.0789</v>
      </c>
      <c r="F69" s="11">
        <v>49345.484499999999</v>
      </c>
      <c r="G69" s="11">
        <v>29283</v>
      </c>
      <c r="H69" s="11">
        <v>2291.9074999999998</v>
      </c>
      <c r="I69" s="11">
        <v>12239.7014</v>
      </c>
      <c r="J69" s="11">
        <v>36610.3102</v>
      </c>
      <c r="K69" s="11">
        <v>2</v>
      </c>
      <c r="L69" s="11">
        <v>4</v>
      </c>
      <c r="M69" s="11">
        <v>0.90710000000000002</v>
      </c>
      <c r="N69" s="11">
        <v>2.7120000000000002</v>
      </c>
      <c r="O69" s="11">
        <v>0.57430000000000003</v>
      </c>
      <c r="P69" s="11">
        <v>1.5575000000000001</v>
      </c>
      <c r="Q69" s="11">
        <v>1426</v>
      </c>
      <c r="R69" s="11">
        <v>108.2795</v>
      </c>
      <c r="S69" s="11">
        <v>1454.0174</v>
      </c>
      <c r="T69" s="11">
        <v>1213.5871999999999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</row>
    <row r="70" spans="1:26" ht="13" x14ac:dyDescent="0.15">
      <c r="A70" s="10" t="s">
        <v>38</v>
      </c>
      <c r="B70" s="10">
        <v>47</v>
      </c>
      <c r="C70" s="11">
        <v>20980</v>
      </c>
      <c r="D70" s="11">
        <v>2080.8298</v>
      </c>
      <c r="E70" s="11">
        <v>21521.6286</v>
      </c>
      <c r="F70" s="11">
        <v>7787.451</v>
      </c>
      <c r="G70" s="11">
        <v>9842</v>
      </c>
      <c r="H70" s="11">
        <v>1233.5301999999999</v>
      </c>
      <c r="I70" s="11">
        <v>7438.8335999999999</v>
      </c>
      <c r="J70" s="11">
        <v>5136.0501000000004</v>
      </c>
      <c r="K70" s="11">
        <v>15</v>
      </c>
      <c r="L70" s="11">
        <v>21</v>
      </c>
      <c r="M70" s="11">
        <v>8.3491</v>
      </c>
      <c r="N70" s="11">
        <v>12.207800000000001</v>
      </c>
      <c r="O70" s="11">
        <v>4.8155999999999999</v>
      </c>
      <c r="P70" s="11">
        <v>4.9404000000000003</v>
      </c>
      <c r="Q70" s="11">
        <v>6353</v>
      </c>
      <c r="R70" s="11">
        <v>309.33960000000002</v>
      </c>
      <c r="S70" s="11">
        <v>9131.9652000000006</v>
      </c>
      <c r="T70" s="11">
        <v>1302.3441</v>
      </c>
      <c r="U70" s="11">
        <v>28</v>
      </c>
      <c r="V70" s="11">
        <v>49</v>
      </c>
      <c r="W70" s="11">
        <v>3.1190000000000002</v>
      </c>
      <c r="X70" s="11">
        <v>5.4237000000000002</v>
      </c>
      <c r="Y70" s="11">
        <v>1.2335</v>
      </c>
      <c r="Z70" s="11">
        <v>1.9490000000000001</v>
      </c>
    </row>
    <row r="71" spans="1:26" ht="13" x14ac:dyDescent="0.15">
      <c r="A71" s="10" t="s">
        <v>38</v>
      </c>
      <c r="B71" s="10">
        <v>48</v>
      </c>
      <c r="C71" s="11">
        <v>20952</v>
      </c>
      <c r="D71" s="11">
        <v>2667.9470000000001</v>
      </c>
      <c r="E71" s="11">
        <v>18075.822800000002</v>
      </c>
      <c r="F71" s="11">
        <v>13194.996800000001</v>
      </c>
      <c r="G71" s="11">
        <v>6569</v>
      </c>
      <c r="H71" s="11">
        <v>1112.2761</v>
      </c>
      <c r="I71" s="11">
        <v>3197.5583000000001</v>
      </c>
      <c r="J71" s="11">
        <v>5803.5361000000003</v>
      </c>
      <c r="K71" s="11">
        <v>1359</v>
      </c>
      <c r="L71" s="11">
        <v>1865</v>
      </c>
      <c r="M71" s="11">
        <v>945.7047</v>
      </c>
      <c r="N71" s="11">
        <v>1357.1839</v>
      </c>
      <c r="O71" s="11">
        <v>739.88170000000002</v>
      </c>
      <c r="P71" s="11">
        <v>981.46379999999999</v>
      </c>
      <c r="Q71" s="11">
        <v>5079</v>
      </c>
      <c r="R71" s="11">
        <v>399.43770000000001</v>
      </c>
      <c r="S71" s="11">
        <v>5847.7592999999997</v>
      </c>
      <c r="T71" s="11">
        <v>2070.7984000000001</v>
      </c>
      <c r="U71" s="11">
        <v>1551</v>
      </c>
      <c r="V71" s="11">
        <v>2609</v>
      </c>
      <c r="W71" s="11">
        <v>529.3383</v>
      </c>
      <c r="X71" s="11">
        <v>1009.6545</v>
      </c>
      <c r="Y71" s="11">
        <v>330.29880000000003</v>
      </c>
      <c r="Z71" s="11">
        <v>602.19529999999997</v>
      </c>
    </row>
    <row r="72" spans="1:26" ht="13" x14ac:dyDescent="0.15">
      <c r="A72" s="10" t="s">
        <v>38</v>
      </c>
      <c r="B72" s="10">
        <v>49</v>
      </c>
      <c r="C72" s="11">
        <v>21041</v>
      </c>
      <c r="D72" s="11">
        <v>2020.7605000000001</v>
      </c>
      <c r="E72" s="11">
        <v>20025.688699999999</v>
      </c>
      <c r="F72" s="11">
        <v>11934.1756</v>
      </c>
      <c r="G72" s="11">
        <v>9140</v>
      </c>
      <c r="H72" s="11">
        <v>1064.6431</v>
      </c>
      <c r="I72" s="11">
        <v>5768.4036999999998</v>
      </c>
      <c r="J72" s="11">
        <v>7670.5568999999996</v>
      </c>
      <c r="K72" s="11">
        <v>852</v>
      </c>
      <c r="L72" s="11">
        <v>1158</v>
      </c>
      <c r="M72" s="11">
        <v>500.9239</v>
      </c>
      <c r="N72" s="11">
        <v>738.54610000000002</v>
      </c>
      <c r="O72" s="11">
        <v>395.58210000000003</v>
      </c>
      <c r="P72" s="11">
        <v>544.99570000000006</v>
      </c>
      <c r="Q72" s="11">
        <v>7730</v>
      </c>
      <c r="R72" s="11">
        <v>407.80869999999999</v>
      </c>
      <c r="S72" s="11">
        <v>11427.8217</v>
      </c>
      <c r="T72" s="11">
        <v>2288.9895000000001</v>
      </c>
      <c r="U72" s="11">
        <v>1240</v>
      </c>
      <c r="V72" s="11">
        <v>2146</v>
      </c>
      <c r="W72" s="11">
        <v>248.55439999999999</v>
      </c>
      <c r="X72" s="11">
        <v>466.94279999999998</v>
      </c>
      <c r="Y72" s="11">
        <v>140.2518</v>
      </c>
      <c r="Z72" s="11">
        <v>257.45420000000001</v>
      </c>
    </row>
    <row r="73" spans="1:26" ht="13" x14ac:dyDescent="0.15">
      <c r="A73" s="10" t="s">
        <v>38</v>
      </c>
      <c r="B73" s="10">
        <v>50</v>
      </c>
      <c r="C73" s="11">
        <v>28443</v>
      </c>
      <c r="D73" s="11">
        <v>3675.0569</v>
      </c>
      <c r="E73" s="11">
        <v>30481.942899999998</v>
      </c>
      <c r="F73" s="11">
        <v>12707.804400000001</v>
      </c>
      <c r="G73" s="11">
        <v>16860</v>
      </c>
      <c r="H73" s="11">
        <v>2639.9801000000002</v>
      </c>
      <c r="I73" s="11">
        <v>15290.069799999999</v>
      </c>
      <c r="J73" s="11">
        <v>9425.6622000000007</v>
      </c>
      <c r="K73" s="11">
        <v>752</v>
      </c>
      <c r="L73" s="11">
        <v>1214</v>
      </c>
      <c r="M73" s="11">
        <v>503.1474</v>
      </c>
      <c r="N73" s="11">
        <v>889.09649999999999</v>
      </c>
      <c r="O73" s="11">
        <v>314.27319999999997</v>
      </c>
      <c r="P73" s="11">
        <v>460.91559999999998</v>
      </c>
      <c r="Q73" s="11">
        <v>7090</v>
      </c>
      <c r="R73" s="11">
        <v>360.22149999999999</v>
      </c>
      <c r="S73" s="11">
        <v>10948.24</v>
      </c>
      <c r="T73" s="11">
        <v>1595.7782999999999</v>
      </c>
      <c r="U73" s="11">
        <v>1047</v>
      </c>
      <c r="V73" s="11">
        <v>1939</v>
      </c>
      <c r="W73" s="11">
        <v>345.12360000000001</v>
      </c>
      <c r="X73" s="11">
        <v>743.54629999999997</v>
      </c>
      <c r="Y73" s="11">
        <v>139.27600000000001</v>
      </c>
      <c r="Z73" s="11">
        <v>225.84620000000001</v>
      </c>
    </row>
    <row r="74" spans="1:26" ht="13" x14ac:dyDescent="0.15">
      <c r="A74" s="10" t="s">
        <v>38</v>
      </c>
      <c r="B74" s="10">
        <v>51</v>
      </c>
      <c r="C74" s="11">
        <v>32359</v>
      </c>
      <c r="D74" s="11">
        <v>6816.1956</v>
      </c>
      <c r="E74" s="11">
        <v>27632.313099999999</v>
      </c>
      <c r="F74" s="11">
        <v>16831.6109</v>
      </c>
      <c r="G74" s="11">
        <v>19075</v>
      </c>
      <c r="H74" s="11">
        <v>5063.5686999999998</v>
      </c>
      <c r="I74" s="11">
        <v>12861.7307</v>
      </c>
      <c r="J74" s="11">
        <v>11976.6639</v>
      </c>
      <c r="K74" s="11">
        <v>70</v>
      </c>
      <c r="L74" s="11">
        <v>127</v>
      </c>
      <c r="M74" s="11">
        <v>49.119399999999999</v>
      </c>
      <c r="N74" s="11">
        <v>99.473500000000001</v>
      </c>
      <c r="O74" s="11">
        <v>15.061400000000001</v>
      </c>
      <c r="P74" s="11">
        <v>22.186399999999999</v>
      </c>
      <c r="Q74" s="11">
        <v>6200</v>
      </c>
      <c r="R74" s="11">
        <v>564.64790000000005</v>
      </c>
      <c r="S74" s="11">
        <v>9133.2659999999996</v>
      </c>
      <c r="T74" s="11">
        <v>1701.2103999999999</v>
      </c>
      <c r="U74" s="11">
        <v>186</v>
      </c>
      <c r="V74" s="11">
        <v>345</v>
      </c>
      <c r="W74" s="11">
        <v>54.378900000000002</v>
      </c>
      <c r="X74" s="11">
        <v>116.7161</v>
      </c>
      <c r="Y74" s="11">
        <v>11.9046</v>
      </c>
      <c r="Z74" s="11">
        <v>23.119199999999999</v>
      </c>
    </row>
    <row r="75" spans="1:26" ht="13" x14ac:dyDescent="0.15">
      <c r="A75" s="10" t="s">
        <v>38</v>
      </c>
      <c r="B75" s="10">
        <v>52</v>
      </c>
      <c r="C75" s="11">
        <v>54014</v>
      </c>
      <c r="D75" s="11">
        <v>10108.080400000001</v>
      </c>
      <c r="E75" s="11">
        <v>22067.947</v>
      </c>
      <c r="F75" s="11">
        <v>57112.082300000002</v>
      </c>
      <c r="G75" s="11">
        <v>38293</v>
      </c>
      <c r="H75" s="11">
        <v>8398.6406999999999</v>
      </c>
      <c r="I75" s="11">
        <v>13717.997799999999</v>
      </c>
      <c r="J75" s="11">
        <v>41456.700400000002</v>
      </c>
      <c r="K75" s="11">
        <v>1081</v>
      </c>
      <c r="L75" s="11">
        <v>1497</v>
      </c>
      <c r="M75" s="11">
        <v>845.23599999999999</v>
      </c>
      <c r="N75" s="11">
        <v>1199.7474</v>
      </c>
      <c r="O75" s="11">
        <v>690.37189999999998</v>
      </c>
      <c r="P75" s="11">
        <v>912.85599999999999</v>
      </c>
      <c r="Q75" s="11">
        <v>1916</v>
      </c>
      <c r="R75" s="11">
        <v>228.17869999999999</v>
      </c>
      <c r="S75" s="11">
        <v>1666.5501999999999</v>
      </c>
      <c r="T75" s="11">
        <v>2265.2628</v>
      </c>
      <c r="U75" s="11">
        <v>113</v>
      </c>
      <c r="V75" s="11">
        <v>275</v>
      </c>
      <c r="W75" s="11">
        <v>62.9529</v>
      </c>
      <c r="X75" s="11">
        <v>166.33930000000001</v>
      </c>
      <c r="Y75" s="11">
        <v>39.505200000000002</v>
      </c>
      <c r="Z75" s="11">
        <v>109.0335</v>
      </c>
    </row>
    <row r="76" spans="1:26" ht="13" x14ac:dyDescent="0.15">
      <c r="A76" s="10" t="s">
        <v>39</v>
      </c>
      <c r="B76" s="10">
        <v>1</v>
      </c>
      <c r="C76" s="11">
        <v>37832</v>
      </c>
      <c r="D76" s="11">
        <v>10085.635700000001</v>
      </c>
      <c r="E76" s="11">
        <v>38464.981500000002</v>
      </c>
      <c r="F76" s="11">
        <v>18884.756399999998</v>
      </c>
      <c r="G76" s="11">
        <v>29672</v>
      </c>
      <c r="H76" s="11">
        <v>8861.2929000000004</v>
      </c>
      <c r="I76" s="11">
        <v>26153.5059</v>
      </c>
      <c r="J76" s="11">
        <v>15403.503500000001</v>
      </c>
      <c r="K76" s="11">
        <v>513</v>
      </c>
      <c r="L76" s="11">
        <v>635</v>
      </c>
      <c r="M76" s="11">
        <v>410.26280000000003</v>
      </c>
      <c r="N76" s="11">
        <v>505.3981</v>
      </c>
      <c r="O76" s="11">
        <v>201.6294</v>
      </c>
      <c r="P76" s="11">
        <v>240.2724</v>
      </c>
      <c r="Q76" s="11">
        <v>3952</v>
      </c>
      <c r="R76" s="11">
        <v>305.363</v>
      </c>
      <c r="S76" s="11">
        <v>7807.3901999999998</v>
      </c>
      <c r="T76" s="11">
        <v>733.89610000000005</v>
      </c>
      <c r="U76" s="11">
        <v>18</v>
      </c>
      <c r="V76" s="11">
        <v>51</v>
      </c>
      <c r="W76" s="11">
        <v>7.0016999999999996</v>
      </c>
      <c r="X76" s="11">
        <v>23.3018</v>
      </c>
      <c r="Y76" s="11">
        <v>3.6286999999999998</v>
      </c>
      <c r="Z76" s="11">
        <v>11.9339</v>
      </c>
    </row>
    <row r="77" spans="1:26" ht="13" x14ac:dyDescent="0.15">
      <c r="A77" s="10" t="s">
        <v>39</v>
      </c>
      <c r="B77" s="10">
        <v>2</v>
      </c>
      <c r="C77" s="11">
        <v>27844</v>
      </c>
      <c r="D77" s="11">
        <v>2193.5419999999999</v>
      </c>
      <c r="E77" s="11">
        <v>39106.3148</v>
      </c>
      <c r="F77" s="11">
        <v>6890.2223000000004</v>
      </c>
      <c r="G77" s="11">
        <v>14956</v>
      </c>
      <c r="H77" s="11">
        <v>1299.1048000000001</v>
      </c>
      <c r="I77" s="11">
        <v>16475.824700000001</v>
      </c>
      <c r="J77" s="11">
        <v>4810.8053</v>
      </c>
      <c r="K77" s="11">
        <v>1122</v>
      </c>
      <c r="L77" s="11">
        <v>1361</v>
      </c>
      <c r="M77" s="11">
        <v>495.06549999999999</v>
      </c>
      <c r="N77" s="11">
        <v>644.68539999999996</v>
      </c>
      <c r="O77" s="11">
        <v>366.71879999999999</v>
      </c>
      <c r="P77" s="11">
        <v>472.5872</v>
      </c>
      <c r="Q77" s="11">
        <v>9267</v>
      </c>
      <c r="R77" s="11">
        <v>309.58569999999997</v>
      </c>
      <c r="S77" s="11">
        <v>17643.808700000001</v>
      </c>
      <c r="T77" s="11">
        <v>1075.9993999999999</v>
      </c>
      <c r="U77" s="11">
        <v>2594</v>
      </c>
      <c r="V77" s="11">
        <v>4889</v>
      </c>
      <c r="W77" s="11">
        <v>282.37490000000003</v>
      </c>
      <c r="X77" s="11">
        <v>537.00760000000002</v>
      </c>
      <c r="Y77" s="11">
        <v>146.90719999999999</v>
      </c>
      <c r="Z77" s="11">
        <v>269.93770000000001</v>
      </c>
    </row>
    <row r="78" spans="1:26" ht="13" x14ac:dyDescent="0.15">
      <c r="A78" s="10" t="s">
        <v>39</v>
      </c>
      <c r="B78" s="10">
        <v>3</v>
      </c>
      <c r="C78" s="11">
        <v>24152</v>
      </c>
      <c r="D78" s="11">
        <v>1673.8995</v>
      </c>
      <c r="E78" s="11">
        <v>25329.0193</v>
      </c>
      <c r="F78" s="11">
        <v>12359.3688</v>
      </c>
      <c r="G78" s="11">
        <v>9905</v>
      </c>
      <c r="H78" s="11">
        <v>749.25459999999998</v>
      </c>
      <c r="I78" s="11">
        <v>6967.2352000000001</v>
      </c>
      <c r="J78" s="11">
        <v>6030.8263999999999</v>
      </c>
      <c r="K78" s="11">
        <v>1200</v>
      </c>
      <c r="L78" s="11">
        <v>1458</v>
      </c>
      <c r="M78" s="11">
        <v>783.17589999999996</v>
      </c>
      <c r="N78" s="11">
        <v>981.94399999999996</v>
      </c>
      <c r="O78" s="11">
        <v>712.59720000000004</v>
      </c>
      <c r="P78" s="11">
        <v>889.83090000000004</v>
      </c>
      <c r="Q78" s="11">
        <v>6128</v>
      </c>
      <c r="R78" s="11">
        <v>194.38550000000001</v>
      </c>
      <c r="S78" s="11">
        <v>9216.0663000000004</v>
      </c>
      <c r="T78" s="11">
        <v>1655.7594999999999</v>
      </c>
      <c r="U78" s="11">
        <v>857</v>
      </c>
      <c r="V78" s="11">
        <v>1353</v>
      </c>
      <c r="W78" s="11">
        <v>148.57570000000001</v>
      </c>
      <c r="X78" s="11">
        <v>301.86079999999998</v>
      </c>
      <c r="Y78" s="11">
        <v>106.08839999999999</v>
      </c>
      <c r="Z78" s="11">
        <v>231.65549999999999</v>
      </c>
    </row>
    <row r="79" spans="1:26" ht="13" x14ac:dyDescent="0.15">
      <c r="A79" s="10" t="s">
        <v>39</v>
      </c>
      <c r="B79" s="10">
        <v>4</v>
      </c>
      <c r="C79" s="11">
        <v>11719</v>
      </c>
      <c r="D79" s="11">
        <v>1149.0179000000001</v>
      </c>
      <c r="E79" s="11">
        <v>11643.4511</v>
      </c>
      <c r="F79" s="11">
        <v>3532.8519999999999</v>
      </c>
      <c r="G79" s="11">
        <v>2209</v>
      </c>
      <c r="H79" s="11">
        <v>425.71089999999998</v>
      </c>
      <c r="I79" s="11">
        <v>1167.0181</v>
      </c>
      <c r="J79" s="11">
        <v>1020.0227</v>
      </c>
      <c r="K79" s="11">
        <v>335</v>
      </c>
      <c r="L79" s="11">
        <v>398</v>
      </c>
      <c r="M79" s="11">
        <v>170.25389999999999</v>
      </c>
      <c r="N79" s="11">
        <v>220.8</v>
      </c>
      <c r="O79" s="11">
        <v>95.933999999999997</v>
      </c>
      <c r="P79" s="11">
        <v>117.9855</v>
      </c>
      <c r="Q79" s="11">
        <v>12551</v>
      </c>
      <c r="R79" s="11">
        <v>532.23540000000003</v>
      </c>
      <c r="S79" s="11">
        <v>16624.742699999999</v>
      </c>
      <c r="T79" s="11">
        <v>1747.3195000000001</v>
      </c>
      <c r="U79" s="11">
        <v>4171</v>
      </c>
      <c r="V79" s="11">
        <v>6117</v>
      </c>
      <c r="W79" s="11">
        <v>523.29049999999995</v>
      </c>
      <c r="X79" s="11">
        <v>892.93989999999997</v>
      </c>
      <c r="Y79" s="11">
        <v>257.8374</v>
      </c>
      <c r="Z79" s="11">
        <v>445.36200000000002</v>
      </c>
    </row>
    <row r="80" spans="1:26" ht="13" x14ac:dyDescent="0.15">
      <c r="A80" s="10" t="s">
        <v>39</v>
      </c>
      <c r="B80" s="10">
        <v>5</v>
      </c>
      <c r="C80" s="11">
        <v>17548</v>
      </c>
      <c r="D80" s="11">
        <v>4100.9421000000002</v>
      </c>
      <c r="E80" s="11">
        <v>16749.623500000002</v>
      </c>
      <c r="F80" s="11">
        <v>5420.4422999999997</v>
      </c>
      <c r="G80" s="11">
        <v>8050</v>
      </c>
      <c r="H80" s="11">
        <v>2466.9317999999998</v>
      </c>
      <c r="I80" s="11">
        <v>5581.5886</v>
      </c>
      <c r="J80" s="11">
        <v>2980.98</v>
      </c>
      <c r="K80" s="11">
        <v>515</v>
      </c>
      <c r="L80" s="11">
        <v>601</v>
      </c>
      <c r="M80" s="11">
        <v>297.59539999999998</v>
      </c>
      <c r="N80" s="11">
        <v>360.4615</v>
      </c>
      <c r="O80" s="11">
        <v>168.16890000000001</v>
      </c>
      <c r="P80" s="11">
        <v>196.51599999999999</v>
      </c>
      <c r="Q80" s="11">
        <v>8971</v>
      </c>
      <c r="R80" s="11">
        <v>803.51350000000002</v>
      </c>
      <c r="S80" s="11">
        <v>12295.716899999999</v>
      </c>
      <c r="T80" s="11">
        <v>1533.0011999999999</v>
      </c>
      <c r="U80" s="11">
        <v>1841</v>
      </c>
      <c r="V80" s="11">
        <v>2602</v>
      </c>
      <c r="W80" s="11">
        <v>347.66469999999998</v>
      </c>
      <c r="X80" s="11">
        <v>550.68560000000002</v>
      </c>
      <c r="Y80" s="11">
        <v>192.48269999999999</v>
      </c>
      <c r="Z80" s="11">
        <v>301.70010000000002</v>
      </c>
    </row>
    <row r="81" spans="1:26" ht="13" x14ac:dyDescent="0.15">
      <c r="A81" s="10" t="s">
        <v>39</v>
      </c>
      <c r="B81" s="10">
        <v>6</v>
      </c>
      <c r="C81" s="11">
        <v>26990</v>
      </c>
      <c r="D81" s="11">
        <v>9273.0668000000005</v>
      </c>
      <c r="E81" s="11">
        <v>22919.426100000001</v>
      </c>
      <c r="F81" s="11">
        <v>10400.2991</v>
      </c>
      <c r="G81" s="11">
        <v>15350</v>
      </c>
      <c r="H81" s="11">
        <v>7075.3741</v>
      </c>
      <c r="I81" s="11">
        <v>8915.5953000000009</v>
      </c>
      <c r="J81" s="11">
        <v>7345.4112999999998</v>
      </c>
      <c r="K81" s="11">
        <v>263</v>
      </c>
      <c r="L81" s="11">
        <v>331</v>
      </c>
      <c r="M81" s="11">
        <v>188.0702</v>
      </c>
      <c r="N81" s="11">
        <v>241.21969999999999</v>
      </c>
      <c r="O81" s="11">
        <v>81.871899999999997</v>
      </c>
      <c r="P81" s="11">
        <v>106.34180000000001</v>
      </c>
      <c r="Q81" s="11">
        <v>11455</v>
      </c>
      <c r="R81" s="11">
        <v>1103.7331999999999</v>
      </c>
      <c r="S81" s="11">
        <v>17835.226299999998</v>
      </c>
      <c r="T81" s="11">
        <v>1784.5597</v>
      </c>
      <c r="U81" s="11">
        <v>1381</v>
      </c>
      <c r="V81" s="11">
        <v>2081</v>
      </c>
      <c r="W81" s="11">
        <v>258.31529999999998</v>
      </c>
      <c r="X81" s="11">
        <v>440.06540000000001</v>
      </c>
      <c r="Y81" s="11">
        <v>105.6849</v>
      </c>
      <c r="Z81" s="11">
        <v>189.51050000000001</v>
      </c>
    </row>
    <row r="82" spans="1:26" ht="13" x14ac:dyDescent="0.15">
      <c r="A82" s="10" t="s">
        <v>39</v>
      </c>
      <c r="B82" s="10">
        <v>7</v>
      </c>
      <c r="C82" s="11">
        <v>20660</v>
      </c>
      <c r="D82" s="11">
        <v>1731.6993</v>
      </c>
      <c r="E82" s="11">
        <v>23569.366399999999</v>
      </c>
      <c r="F82" s="11">
        <v>6597.0294999999996</v>
      </c>
      <c r="G82" s="11">
        <v>8685</v>
      </c>
      <c r="H82" s="11">
        <v>934.09310000000005</v>
      </c>
      <c r="I82" s="11">
        <v>7550.4242000000004</v>
      </c>
      <c r="J82" s="11">
        <v>3903.8123000000001</v>
      </c>
      <c r="K82" s="11">
        <v>138</v>
      </c>
      <c r="L82" s="11">
        <v>152</v>
      </c>
      <c r="M82" s="11">
        <v>63.926000000000002</v>
      </c>
      <c r="N82" s="11">
        <v>70.767399999999995</v>
      </c>
      <c r="O82" s="11">
        <v>35.322600000000001</v>
      </c>
      <c r="P82" s="11">
        <v>38.7851</v>
      </c>
      <c r="Q82" s="11">
        <v>14418</v>
      </c>
      <c r="R82" s="11">
        <v>528.83309999999994</v>
      </c>
      <c r="S82" s="11">
        <v>25271.844300000001</v>
      </c>
      <c r="T82" s="11">
        <v>2000.6049</v>
      </c>
      <c r="U82" s="11">
        <v>2060</v>
      </c>
      <c r="V82" s="11">
        <v>3371</v>
      </c>
      <c r="W82" s="11">
        <v>216.4785</v>
      </c>
      <c r="X82" s="11">
        <v>372.81619999999998</v>
      </c>
      <c r="Y82" s="11">
        <v>103.0761</v>
      </c>
      <c r="Z82" s="11">
        <v>184.91069999999999</v>
      </c>
    </row>
    <row r="83" spans="1:26" ht="13" x14ac:dyDescent="0.15">
      <c r="A83" s="10" t="s">
        <v>39</v>
      </c>
      <c r="B83" s="10">
        <v>8</v>
      </c>
      <c r="C83" s="11">
        <v>28842</v>
      </c>
      <c r="D83" s="11">
        <v>2328.6786000000002</v>
      </c>
      <c r="E83" s="11">
        <v>22145.851699999999</v>
      </c>
      <c r="F83" s="11">
        <v>20626.7094</v>
      </c>
      <c r="G83" s="11">
        <v>14531</v>
      </c>
      <c r="H83" s="11">
        <v>1295.0157999999999</v>
      </c>
      <c r="I83" s="11">
        <v>7047.8631999999998</v>
      </c>
      <c r="J83" s="11">
        <v>12210.7948</v>
      </c>
      <c r="K83" s="11">
        <v>1086</v>
      </c>
      <c r="L83" s="11">
        <v>1267</v>
      </c>
      <c r="M83" s="11">
        <v>748.37189999999998</v>
      </c>
      <c r="N83" s="11">
        <v>897.47239999999999</v>
      </c>
      <c r="O83" s="11">
        <v>646.00149999999996</v>
      </c>
      <c r="P83" s="11">
        <v>774.53800000000001</v>
      </c>
      <c r="Q83" s="11">
        <v>9002</v>
      </c>
      <c r="R83" s="11">
        <v>433.26409999999998</v>
      </c>
      <c r="S83" s="11">
        <v>13494.190399999999</v>
      </c>
      <c r="T83" s="11">
        <v>2860.3209000000002</v>
      </c>
      <c r="U83" s="11">
        <v>2447</v>
      </c>
      <c r="V83" s="11">
        <v>4032</v>
      </c>
      <c r="W83" s="11">
        <v>444.79689999999999</v>
      </c>
      <c r="X83" s="11">
        <v>901.80370000000005</v>
      </c>
      <c r="Y83" s="11">
        <v>303.21120000000002</v>
      </c>
      <c r="Z83" s="11">
        <v>636.2106</v>
      </c>
    </row>
    <row r="84" spans="1:26" ht="13" x14ac:dyDescent="0.15">
      <c r="A84" s="10" t="s">
        <v>40</v>
      </c>
      <c r="B84" s="10">
        <v>1</v>
      </c>
      <c r="C84" s="11">
        <v>41809</v>
      </c>
      <c r="D84" s="11">
        <v>15685.7264</v>
      </c>
      <c r="E84" s="11">
        <v>33758.369100000004</v>
      </c>
      <c r="F84" s="11">
        <v>13104.990400000001</v>
      </c>
      <c r="G84" s="11">
        <v>21870</v>
      </c>
      <c r="H84" s="11">
        <v>13127.5038</v>
      </c>
      <c r="I84" s="11">
        <v>10119.287899999999</v>
      </c>
      <c r="J84" s="11">
        <v>8781.2955999999995</v>
      </c>
      <c r="K84" s="11">
        <v>1407</v>
      </c>
      <c r="L84" s="11">
        <v>1576</v>
      </c>
      <c r="M84" s="11">
        <v>846.10550000000001</v>
      </c>
      <c r="N84" s="11">
        <v>975.74099999999999</v>
      </c>
      <c r="O84" s="11">
        <v>388.20330000000001</v>
      </c>
      <c r="P84" s="11">
        <v>432.97320000000002</v>
      </c>
      <c r="Q84" s="11">
        <v>5899</v>
      </c>
      <c r="R84" s="11">
        <v>651.2568</v>
      </c>
      <c r="S84" s="11">
        <v>8389.0087000000003</v>
      </c>
      <c r="T84" s="11">
        <v>836.44140000000004</v>
      </c>
      <c r="U84" s="11">
        <v>1714</v>
      </c>
      <c r="V84" s="11">
        <v>2502</v>
      </c>
      <c r="W84" s="11">
        <v>240.68279999999999</v>
      </c>
      <c r="X84" s="11">
        <v>436.35550000000001</v>
      </c>
      <c r="Y84" s="11">
        <v>76.674999999999997</v>
      </c>
      <c r="Z84" s="11">
        <v>147.32259999999999</v>
      </c>
    </row>
    <row r="85" spans="1:26" ht="13" x14ac:dyDescent="0.15">
      <c r="A85" s="10" t="s">
        <v>40</v>
      </c>
      <c r="B85" s="10">
        <v>2</v>
      </c>
      <c r="C85" s="11">
        <v>33527</v>
      </c>
      <c r="D85" s="11">
        <v>3974.3681999999999</v>
      </c>
      <c r="E85" s="11">
        <v>39758.114000000001</v>
      </c>
      <c r="F85" s="11">
        <v>4799.5707000000002</v>
      </c>
      <c r="G85" s="11">
        <v>8004</v>
      </c>
      <c r="H85" s="11">
        <v>2110.5918000000001</v>
      </c>
      <c r="I85" s="11">
        <v>5584.8726999999999</v>
      </c>
      <c r="J85" s="11">
        <v>2523.7627000000002</v>
      </c>
      <c r="K85" s="11">
        <v>763</v>
      </c>
      <c r="L85" s="11">
        <v>860</v>
      </c>
      <c r="M85" s="11">
        <v>405.27609999999999</v>
      </c>
      <c r="N85" s="11">
        <v>466.03989999999999</v>
      </c>
      <c r="O85" s="11">
        <v>234.71539999999999</v>
      </c>
      <c r="P85" s="11">
        <v>260.7285</v>
      </c>
      <c r="Q85" s="11">
        <v>6126</v>
      </c>
      <c r="R85" s="11">
        <v>246.68090000000001</v>
      </c>
      <c r="S85" s="11">
        <v>8547.3922000000002</v>
      </c>
      <c r="T85" s="11">
        <v>382.26310000000001</v>
      </c>
      <c r="U85" s="11">
        <v>1157</v>
      </c>
      <c r="V85" s="11">
        <v>1678</v>
      </c>
      <c r="W85" s="11">
        <v>114.93980000000001</v>
      </c>
      <c r="X85" s="11">
        <v>196.42019999999999</v>
      </c>
      <c r="Y85" s="11">
        <v>36.231699999999996</v>
      </c>
      <c r="Z85" s="11">
        <v>69.241900000000001</v>
      </c>
    </row>
    <row r="86" spans="1:26" ht="13" x14ac:dyDescent="0.15">
      <c r="A86" s="10" t="s">
        <v>40</v>
      </c>
      <c r="B86" s="10">
        <v>3</v>
      </c>
      <c r="C86" s="11">
        <v>36570</v>
      </c>
      <c r="D86" s="11">
        <v>12805.800999999999</v>
      </c>
      <c r="E86" s="11">
        <v>32177.726500000001</v>
      </c>
      <c r="F86" s="11">
        <v>8608.2705999999998</v>
      </c>
      <c r="G86" s="11">
        <v>18817</v>
      </c>
      <c r="H86" s="11">
        <v>10675.5666</v>
      </c>
      <c r="I86" s="11">
        <v>10594.929099999999</v>
      </c>
      <c r="J86" s="11">
        <v>5649.6279999999997</v>
      </c>
      <c r="K86" s="11">
        <v>1097</v>
      </c>
      <c r="L86" s="11">
        <v>1185</v>
      </c>
      <c r="M86" s="11">
        <v>616.75289999999995</v>
      </c>
      <c r="N86" s="11">
        <v>682.70600000000002</v>
      </c>
      <c r="O86" s="11">
        <v>354.1979</v>
      </c>
      <c r="P86" s="11">
        <v>385.94729999999998</v>
      </c>
      <c r="Q86" s="11">
        <v>7409</v>
      </c>
      <c r="R86" s="11">
        <v>830.88430000000005</v>
      </c>
      <c r="S86" s="11">
        <v>10266.147300000001</v>
      </c>
      <c r="T86" s="11">
        <v>1113.1268</v>
      </c>
      <c r="U86" s="11">
        <v>2053</v>
      </c>
      <c r="V86" s="11">
        <v>2902</v>
      </c>
      <c r="W86" s="11">
        <v>259.5018</v>
      </c>
      <c r="X86" s="11">
        <v>429.14890000000003</v>
      </c>
      <c r="Y86" s="11">
        <v>110.4224</v>
      </c>
      <c r="Z86" s="11">
        <v>198.155</v>
      </c>
    </row>
    <row r="87" spans="1:26" ht="13" x14ac:dyDescent="0.15">
      <c r="A87" s="10" t="s">
        <v>40</v>
      </c>
      <c r="B87" s="10">
        <v>4</v>
      </c>
      <c r="C87" s="11">
        <v>38717</v>
      </c>
      <c r="D87" s="11">
        <v>12359.7194</v>
      </c>
      <c r="E87" s="11">
        <v>33164.638700000003</v>
      </c>
      <c r="F87" s="11">
        <v>12149.125099999999</v>
      </c>
      <c r="G87" s="11">
        <v>19563</v>
      </c>
      <c r="H87" s="11">
        <v>10345.8071</v>
      </c>
      <c r="I87" s="11">
        <v>9754.0625999999993</v>
      </c>
      <c r="J87" s="11">
        <v>8148.5382</v>
      </c>
      <c r="K87" s="11">
        <v>1046</v>
      </c>
      <c r="L87" s="11">
        <v>1187</v>
      </c>
      <c r="M87" s="11">
        <v>635.99480000000005</v>
      </c>
      <c r="N87" s="11">
        <v>734.79190000000006</v>
      </c>
      <c r="O87" s="11">
        <v>311.02499999999998</v>
      </c>
      <c r="P87" s="11">
        <v>351.03309999999999</v>
      </c>
      <c r="Q87" s="11">
        <v>8141</v>
      </c>
      <c r="R87" s="11">
        <v>457.00970000000001</v>
      </c>
      <c r="S87" s="11">
        <v>11925.352999999999</v>
      </c>
      <c r="T87" s="11">
        <v>1023.9636</v>
      </c>
      <c r="U87" s="11">
        <v>2262</v>
      </c>
      <c r="V87" s="11">
        <v>3568</v>
      </c>
      <c r="W87" s="11">
        <v>322.39679999999998</v>
      </c>
      <c r="X87" s="11">
        <v>534.94090000000006</v>
      </c>
      <c r="Y87" s="11">
        <v>120.0125</v>
      </c>
      <c r="Z87" s="11">
        <v>200.3845</v>
      </c>
    </row>
    <row r="88" spans="1:26" ht="13" x14ac:dyDescent="0.15">
      <c r="A88" s="10" t="s">
        <v>40</v>
      </c>
      <c r="B88" s="10">
        <v>5</v>
      </c>
      <c r="C88" s="11">
        <v>34254</v>
      </c>
      <c r="D88" s="11">
        <v>6411.9889000000003</v>
      </c>
      <c r="E88" s="11">
        <v>32116.852800000001</v>
      </c>
      <c r="F88" s="11">
        <v>11795.422</v>
      </c>
      <c r="G88" s="11">
        <v>13294</v>
      </c>
      <c r="H88" s="11">
        <v>4487.4570999999996</v>
      </c>
      <c r="I88" s="11">
        <v>6683.442</v>
      </c>
      <c r="J88" s="11">
        <v>7025.2066999999997</v>
      </c>
      <c r="K88" s="11">
        <v>2392</v>
      </c>
      <c r="L88" s="11">
        <v>2654</v>
      </c>
      <c r="M88" s="11">
        <v>1636.4887000000001</v>
      </c>
      <c r="N88" s="11">
        <v>1842.5406</v>
      </c>
      <c r="O88" s="11">
        <v>1088.5414000000001</v>
      </c>
      <c r="P88" s="11">
        <v>1215.5483999999999</v>
      </c>
      <c r="Q88" s="11">
        <v>6196</v>
      </c>
      <c r="R88" s="11">
        <v>522.59939999999995</v>
      </c>
      <c r="S88" s="11">
        <v>8170.4408000000003</v>
      </c>
      <c r="T88" s="11">
        <v>901.98400000000004</v>
      </c>
      <c r="U88" s="11">
        <v>2072</v>
      </c>
      <c r="V88" s="11">
        <v>2944</v>
      </c>
      <c r="W88" s="11">
        <v>302.74959999999999</v>
      </c>
      <c r="X88" s="11">
        <v>508.58179999999999</v>
      </c>
      <c r="Y88" s="11">
        <v>128.6318</v>
      </c>
      <c r="Z88" s="11">
        <v>228.72300000000001</v>
      </c>
    </row>
    <row r="89" spans="1:26" ht="13" x14ac:dyDescent="0.15">
      <c r="A89" s="10" t="s">
        <v>42</v>
      </c>
      <c r="B89" s="10">
        <v>1</v>
      </c>
      <c r="C89" s="11">
        <v>46894</v>
      </c>
      <c r="D89" s="11">
        <v>32862.455800000003</v>
      </c>
      <c r="E89" s="11">
        <v>51498.966899999999</v>
      </c>
      <c r="F89" s="11">
        <v>8693.9010999999991</v>
      </c>
      <c r="G89" s="11">
        <v>16970</v>
      </c>
      <c r="H89" s="11">
        <v>22744.070199999998</v>
      </c>
      <c r="I89" s="11">
        <v>10234.486800000001</v>
      </c>
      <c r="J89" s="11">
        <v>4567.8612999999996</v>
      </c>
      <c r="K89" s="11">
        <v>1194</v>
      </c>
      <c r="L89" s="11">
        <v>1884</v>
      </c>
      <c r="M89" s="11">
        <v>811.75609999999995</v>
      </c>
      <c r="N89" s="11">
        <v>1381.2409</v>
      </c>
      <c r="O89" s="11">
        <v>191.8973</v>
      </c>
      <c r="P89" s="11">
        <v>265.90350000000001</v>
      </c>
      <c r="Q89" s="11">
        <v>2596</v>
      </c>
      <c r="R89" s="11">
        <v>559.54830000000004</v>
      </c>
      <c r="S89" s="11">
        <v>4573.1255000000001</v>
      </c>
      <c r="T89" s="11">
        <v>316.59820000000002</v>
      </c>
      <c r="U89" s="11">
        <v>463</v>
      </c>
      <c r="V89" s="11">
        <v>831</v>
      </c>
      <c r="W89" s="11">
        <v>60.333100000000002</v>
      </c>
      <c r="X89" s="11">
        <v>145.5583</v>
      </c>
      <c r="Y89" s="11">
        <v>21.962299999999999</v>
      </c>
      <c r="Z89" s="11">
        <v>44.192999999999998</v>
      </c>
    </row>
    <row r="90" spans="1:26" ht="13" x14ac:dyDescent="0.15">
      <c r="A90" s="10" t="s">
        <v>44</v>
      </c>
      <c r="B90" s="10">
        <v>1</v>
      </c>
      <c r="C90" s="11">
        <v>20600</v>
      </c>
      <c r="D90" s="11">
        <v>19056.854500000001</v>
      </c>
      <c r="E90" s="11">
        <v>10221.135</v>
      </c>
      <c r="F90" s="11">
        <v>1072.1796999999999</v>
      </c>
      <c r="G90" s="11">
        <v>14816</v>
      </c>
      <c r="H90" s="11">
        <v>16126.4683</v>
      </c>
      <c r="I90" s="11">
        <v>4740.8602000000001</v>
      </c>
      <c r="J90" s="11">
        <v>704.1662</v>
      </c>
      <c r="K90" s="11">
        <v>1108</v>
      </c>
      <c r="L90" s="11">
        <v>1316</v>
      </c>
      <c r="M90" s="11">
        <v>919.59029999999996</v>
      </c>
      <c r="N90" s="11">
        <v>1089.0535</v>
      </c>
      <c r="O90" s="11">
        <v>53.216500000000003</v>
      </c>
      <c r="P90" s="11">
        <v>58.786000000000001</v>
      </c>
      <c r="Q90" s="11">
        <v>6633</v>
      </c>
      <c r="R90" s="11">
        <v>2512.3384000000001</v>
      </c>
      <c r="S90" s="11">
        <v>7772.1815999999999</v>
      </c>
      <c r="T90" s="11">
        <v>530.99490000000003</v>
      </c>
      <c r="U90" s="11">
        <v>593</v>
      </c>
      <c r="V90" s="11">
        <v>926</v>
      </c>
      <c r="W90" s="11">
        <v>83.819699999999997</v>
      </c>
      <c r="X90" s="11">
        <v>147.8904</v>
      </c>
      <c r="Y90" s="11">
        <v>19.7392</v>
      </c>
      <c r="Z90" s="11">
        <v>30.472100000000001</v>
      </c>
    </row>
    <row r="91" spans="1:26" ht="13" x14ac:dyDescent="0.15">
      <c r="A91" s="10" t="s">
        <v>44</v>
      </c>
      <c r="B91" s="10">
        <v>2</v>
      </c>
      <c r="C91" s="11">
        <v>31919</v>
      </c>
      <c r="D91" s="11">
        <v>38568.487200000003</v>
      </c>
      <c r="E91" s="11">
        <v>10187.3508</v>
      </c>
      <c r="F91" s="11">
        <v>962.25519999999995</v>
      </c>
      <c r="G91" s="11">
        <v>26654</v>
      </c>
      <c r="H91" s="11">
        <v>34463.379699999998</v>
      </c>
      <c r="I91" s="11">
        <v>5893.0505999999996</v>
      </c>
      <c r="J91" s="11">
        <v>697.99400000000003</v>
      </c>
      <c r="K91" s="11">
        <v>2633</v>
      </c>
      <c r="L91" s="11">
        <v>3132</v>
      </c>
      <c r="M91" s="11">
        <v>2286.1304</v>
      </c>
      <c r="N91" s="11">
        <v>2719.6369</v>
      </c>
      <c r="O91" s="11">
        <v>74.768500000000003</v>
      </c>
      <c r="P91" s="11">
        <v>88.224000000000004</v>
      </c>
      <c r="Q91" s="11">
        <v>5605</v>
      </c>
      <c r="R91" s="11">
        <v>2467.2618000000002</v>
      </c>
      <c r="S91" s="11">
        <v>6438.3678</v>
      </c>
      <c r="T91" s="11">
        <v>303.06009999999998</v>
      </c>
      <c r="U91" s="11">
        <v>751</v>
      </c>
      <c r="V91" s="11">
        <v>1115</v>
      </c>
      <c r="W91" s="11">
        <v>209.958</v>
      </c>
      <c r="X91" s="11">
        <v>331.81650000000002</v>
      </c>
      <c r="Y91" s="11">
        <v>33.053800000000003</v>
      </c>
      <c r="Z91" s="11">
        <v>50.867199999999997</v>
      </c>
    </row>
    <row r="92" spans="1:26" ht="13" x14ac:dyDescent="0.15">
      <c r="A92" s="10" t="s">
        <v>44</v>
      </c>
      <c r="B92" s="10">
        <v>3</v>
      </c>
      <c r="C92" s="11">
        <v>15643</v>
      </c>
      <c r="D92" s="11">
        <v>14814.1391</v>
      </c>
      <c r="E92" s="11">
        <v>6661.8698000000004</v>
      </c>
      <c r="F92" s="11">
        <v>811.34119999999996</v>
      </c>
      <c r="G92" s="11">
        <v>9202</v>
      </c>
      <c r="H92" s="11">
        <v>10288.879800000001</v>
      </c>
      <c r="I92" s="11">
        <v>1840.0331000000001</v>
      </c>
      <c r="J92" s="11">
        <v>358.96050000000002</v>
      </c>
      <c r="K92" s="11">
        <v>955</v>
      </c>
      <c r="L92" s="11">
        <v>1147</v>
      </c>
      <c r="M92" s="11">
        <v>803.67290000000003</v>
      </c>
      <c r="N92" s="11">
        <v>963.84460000000001</v>
      </c>
      <c r="O92" s="11">
        <v>49.137599999999999</v>
      </c>
      <c r="P92" s="11">
        <v>55.660800000000002</v>
      </c>
      <c r="Q92" s="11">
        <v>7369</v>
      </c>
      <c r="R92" s="11">
        <v>3039.0356000000002</v>
      </c>
      <c r="S92" s="11">
        <v>7613.1003000000001</v>
      </c>
      <c r="T92" s="11">
        <v>768.39739999999995</v>
      </c>
      <c r="U92" s="11">
        <v>1468</v>
      </c>
      <c r="V92" s="11">
        <v>2155</v>
      </c>
      <c r="W92" s="11">
        <v>328.26920000000001</v>
      </c>
      <c r="X92" s="11">
        <v>552.70630000000006</v>
      </c>
      <c r="Y92" s="11">
        <v>104.99509999999999</v>
      </c>
      <c r="Z92" s="11">
        <v>172.52099999999999</v>
      </c>
    </row>
    <row r="93" spans="1:26" ht="13" x14ac:dyDescent="0.15">
      <c r="A93" s="10" t="s">
        <v>44</v>
      </c>
      <c r="B93" s="10">
        <v>4</v>
      </c>
      <c r="C93" s="11">
        <v>42948</v>
      </c>
      <c r="D93" s="11">
        <v>48303.440900000001</v>
      </c>
      <c r="E93" s="11">
        <v>17380.761699999999</v>
      </c>
      <c r="F93" s="11">
        <v>3220.3966999999998</v>
      </c>
      <c r="G93" s="11">
        <v>37832</v>
      </c>
      <c r="H93" s="11">
        <v>46389.896000000001</v>
      </c>
      <c r="I93" s="11">
        <v>12343.888199999999</v>
      </c>
      <c r="J93" s="11">
        <v>2687.0704999999998</v>
      </c>
      <c r="K93" s="11">
        <v>3344</v>
      </c>
      <c r="L93" s="11">
        <v>4242</v>
      </c>
      <c r="M93" s="11">
        <v>2886.9807999999998</v>
      </c>
      <c r="N93" s="11">
        <v>3646.1570000000002</v>
      </c>
      <c r="O93" s="11">
        <v>114.2209</v>
      </c>
      <c r="P93" s="11">
        <v>132.52520000000001</v>
      </c>
      <c r="Q93" s="11">
        <v>5017</v>
      </c>
      <c r="R93" s="11">
        <v>1706.9166</v>
      </c>
      <c r="S93" s="11">
        <v>7682.4978000000001</v>
      </c>
      <c r="T93" s="11">
        <v>463.4144</v>
      </c>
      <c r="U93" s="11">
        <v>319</v>
      </c>
      <c r="V93" s="11">
        <v>504</v>
      </c>
      <c r="W93" s="11">
        <v>143.21680000000001</v>
      </c>
      <c r="X93" s="11">
        <v>244.19589999999999</v>
      </c>
      <c r="Y93" s="11">
        <v>16.555599999999998</v>
      </c>
      <c r="Z93" s="11">
        <v>25.471900000000002</v>
      </c>
    </row>
    <row r="94" spans="1:26" ht="13" x14ac:dyDescent="0.15">
      <c r="A94" s="10" t="s">
        <v>44</v>
      </c>
      <c r="B94" s="10">
        <v>5</v>
      </c>
      <c r="C94" s="11">
        <v>52877</v>
      </c>
      <c r="D94" s="11">
        <v>52194.124499999998</v>
      </c>
      <c r="E94" s="11">
        <v>32471.7287</v>
      </c>
      <c r="F94" s="11">
        <v>3899.0927999999999</v>
      </c>
      <c r="G94" s="11">
        <v>46650</v>
      </c>
      <c r="H94" s="11">
        <v>50980.771099999998</v>
      </c>
      <c r="I94" s="11">
        <v>23388.0988</v>
      </c>
      <c r="J94" s="11">
        <v>3450.2347</v>
      </c>
      <c r="K94" s="11">
        <v>1268</v>
      </c>
      <c r="L94" s="11">
        <v>1522</v>
      </c>
      <c r="M94" s="11">
        <v>1125.8141000000001</v>
      </c>
      <c r="N94" s="11">
        <v>1341.0986</v>
      </c>
      <c r="O94" s="11">
        <v>35.453299999999999</v>
      </c>
      <c r="P94" s="11">
        <v>41.980400000000003</v>
      </c>
      <c r="Q94" s="11">
        <v>4711</v>
      </c>
      <c r="R94" s="11">
        <v>677.77850000000001</v>
      </c>
      <c r="S94" s="11">
        <v>8343.7885000000006</v>
      </c>
      <c r="T94" s="11">
        <v>266.72340000000003</v>
      </c>
      <c r="U94" s="11">
        <v>17</v>
      </c>
      <c r="V94" s="11">
        <v>25</v>
      </c>
      <c r="W94" s="11">
        <v>10.819000000000001</v>
      </c>
      <c r="X94" s="11">
        <v>17.011600000000001</v>
      </c>
      <c r="Y94" s="11">
        <v>1.9510000000000001</v>
      </c>
      <c r="Z94" s="11">
        <v>2.7168999999999999</v>
      </c>
    </row>
    <row r="95" spans="1:26" ht="13" x14ac:dyDescent="0.15">
      <c r="A95" s="10" t="s">
        <v>44</v>
      </c>
      <c r="B95" s="10">
        <v>6</v>
      </c>
      <c r="C95" s="11">
        <v>18984</v>
      </c>
      <c r="D95" s="11">
        <v>7037.0968000000003</v>
      </c>
      <c r="E95" s="11">
        <v>13167.622499999999</v>
      </c>
      <c r="F95" s="11">
        <v>2330.9457000000002</v>
      </c>
      <c r="G95" s="11">
        <v>7063</v>
      </c>
      <c r="H95" s="11">
        <v>5185.8019999999997</v>
      </c>
      <c r="I95" s="11">
        <v>2777.1405</v>
      </c>
      <c r="J95" s="11">
        <v>1084.4772</v>
      </c>
      <c r="K95" s="11">
        <v>708</v>
      </c>
      <c r="L95" s="11">
        <v>792</v>
      </c>
      <c r="M95" s="11">
        <v>575.57629999999995</v>
      </c>
      <c r="N95" s="11">
        <v>646.50049999999999</v>
      </c>
      <c r="O95" s="11">
        <v>82.839600000000004</v>
      </c>
      <c r="P95" s="11">
        <v>89.687600000000003</v>
      </c>
      <c r="Q95" s="11">
        <v>10126</v>
      </c>
      <c r="R95" s="11">
        <v>1589.5070000000001</v>
      </c>
      <c r="S95" s="11">
        <v>12727.7176</v>
      </c>
      <c r="T95" s="11">
        <v>1302.4966999999999</v>
      </c>
      <c r="U95" s="11">
        <v>3876</v>
      </c>
      <c r="V95" s="11">
        <v>6200</v>
      </c>
      <c r="W95" s="11">
        <v>1205.0619999999999</v>
      </c>
      <c r="X95" s="11">
        <v>1916.2907</v>
      </c>
      <c r="Y95" s="11">
        <v>241.01169999999999</v>
      </c>
      <c r="Z95" s="11">
        <v>404.7199</v>
      </c>
    </row>
    <row r="96" spans="1:26" ht="13" x14ac:dyDescent="0.15">
      <c r="A96" s="10" t="s">
        <v>44</v>
      </c>
      <c r="B96" s="10">
        <v>7</v>
      </c>
      <c r="C96" s="11">
        <v>30769</v>
      </c>
      <c r="D96" s="11">
        <v>20670.644100000001</v>
      </c>
      <c r="E96" s="11">
        <v>10575.6772</v>
      </c>
      <c r="F96" s="11">
        <v>6624.9394000000002</v>
      </c>
      <c r="G96" s="11">
        <v>22112</v>
      </c>
      <c r="H96" s="11">
        <v>18038.4647</v>
      </c>
      <c r="I96" s="11">
        <v>5177.2141000000001</v>
      </c>
      <c r="J96" s="11">
        <v>4929.866</v>
      </c>
      <c r="K96" s="11">
        <v>2054</v>
      </c>
      <c r="L96" s="11">
        <v>2450</v>
      </c>
      <c r="M96" s="11">
        <v>1754.3945000000001</v>
      </c>
      <c r="N96" s="11">
        <v>2087.2388000000001</v>
      </c>
      <c r="O96" s="11">
        <v>214.7039</v>
      </c>
      <c r="P96" s="11">
        <v>237.60730000000001</v>
      </c>
      <c r="Q96" s="11">
        <v>8708</v>
      </c>
      <c r="R96" s="11">
        <v>4062.6349</v>
      </c>
      <c r="S96" s="11">
        <v>8114.5316000000003</v>
      </c>
      <c r="T96" s="11">
        <v>1686.8431</v>
      </c>
      <c r="U96" s="11">
        <v>2034</v>
      </c>
      <c r="V96" s="11">
        <v>3185</v>
      </c>
      <c r="W96" s="11">
        <v>1076.5346999999999</v>
      </c>
      <c r="X96" s="11">
        <v>1737.6049</v>
      </c>
      <c r="Y96" s="11">
        <v>214.3177</v>
      </c>
      <c r="Z96" s="11">
        <v>323.25060000000002</v>
      </c>
    </row>
    <row r="97" spans="1:26" ht="13" x14ac:dyDescent="0.15">
      <c r="A97" s="10" t="s">
        <v>44</v>
      </c>
      <c r="B97" s="10">
        <v>8</v>
      </c>
      <c r="C97" s="11">
        <v>16899</v>
      </c>
      <c r="D97" s="11">
        <v>17223.759600000001</v>
      </c>
      <c r="E97" s="11">
        <v>6685.2313000000004</v>
      </c>
      <c r="F97" s="11">
        <v>641.28899999999999</v>
      </c>
      <c r="G97" s="11">
        <v>10877</v>
      </c>
      <c r="H97" s="11">
        <v>12736.7531</v>
      </c>
      <c r="I97" s="11">
        <v>2046.5576000000001</v>
      </c>
      <c r="J97" s="11">
        <v>310.38240000000002</v>
      </c>
      <c r="K97" s="11">
        <v>562</v>
      </c>
      <c r="L97" s="11">
        <v>655</v>
      </c>
      <c r="M97" s="11">
        <v>496.70549999999997</v>
      </c>
      <c r="N97" s="11">
        <v>579.72109999999998</v>
      </c>
      <c r="O97" s="11">
        <v>14.866</v>
      </c>
      <c r="P97" s="11">
        <v>17.918199999999999</v>
      </c>
      <c r="Q97" s="11">
        <v>6950</v>
      </c>
      <c r="R97" s="11">
        <v>3784.2285000000002</v>
      </c>
      <c r="S97" s="11">
        <v>6771.7745000000004</v>
      </c>
      <c r="T97" s="11">
        <v>397.17649999999998</v>
      </c>
      <c r="U97" s="11">
        <v>999</v>
      </c>
      <c r="V97" s="11">
        <v>1458</v>
      </c>
      <c r="W97" s="11">
        <v>314.73939999999999</v>
      </c>
      <c r="X97" s="11">
        <v>500.07499999999999</v>
      </c>
      <c r="Y97" s="11">
        <v>49.282699999999998</v>
      </c>
      <c r="Z97" s="11">
        <v>72.451700000000002</v>
      </c>
    </row>
    <row r="98" spans="1:26" ht="13" x14ac:dyDescent="0.15">
      <c r="A98" s="10" t="s">
        <v>44</v>
      </c>
      <c r="B98" s="10">
        <v>9</v>
      </c>
      <c r="C98" s="11">
        <v>12193</v>
      </c>
      <c r="D98" s="11">
        <v>5254.0317999999997</v>
      </c>
      <c r="E98" s="11">
        <v>6815.5560999999998</v>
      </c>
      <c r="F98" s="11">
        <v>2713.4942999999998</v>
      </c>
      <c r="G98" s="11">
        <v>4683</v>
      </c>
      <c r="H98" s="11">
        <v>3317.3658999999998</v>
      </c>
      <c r="I98" s="11">
        <v>823.8913</v>
      </c>
      <c r="J98" s="11">
        <v>1088.1278</v>
      </c>
      <c r="K98" s="11">
        <v>687</v>
      </c>
      <c r="L98" s="11">
        <v>758</v>
      </c>
      <c r="M98" s="11">
        <v>600.43060000000003</v>
      </c>
      <c r="N98" s="11">
        <v>663.01</v>
      </c>
      <c r="O98" s="11">
        <v>118.1301</v>
      </c>
      <c r="P98" s="11">
        <v>122.9055</v>
      </c>
      <c r="Q98" s="11">
        <v>6340</v>
      </c>
      <c r="R98" s="11">
        <v>2049.86</v>
      </c>
      <c r="S98" s="11">
        <v>6315.4105</v>
      </c>
      <c r="T98" s="11">
        <v>1503.0530000000001</v>
      </c>
      <c r="U98" s="11">
        <v>2014</v>
      </c>
      <c r="V98" s="11">
        <v>3178</v>
      </c>
      <c r="W98" s="11">
        <v>699.57989999999995</v>
      </c>
      <c r="X98" s="11">
        <v>1216.2575999999999</v>
      </c>
      <c r="Y98" s="11">
        <v>255.3468</v>
      </c>
      <c r="Z98" s="11">
        <v>435.51330000000002</v>
      </c>
    </row>
    <row r="99" spans="1:26" ht="13" x14ac:dyDescent="0.15">
      <c r="A99" s="10" t="s">
        <v>44</v>
      </c>
      <c r="B99" s="10">
        <v>10</v>
      </c>
      <c r="C99" s="11">
        <v>19592</v>
      </c>
      <c r="D99" s="11">
        <v>15938.8189</v>
      </c>
      <c r="E99" s="11">
        <v>10431.0622</v>
      </c>
      <c r="F99" s="11">
        <v>1675.4305999999999</v>
      </c>
      <c r="G99" s="11">
        <v>12387</v>
      </c>
      <c r="H99" s="11">
        <v>12033.3717</v>
      </c>
      <c r="I99" s="11">
        <v>4268.5843999999997</v>
      </c>
      <c r="J99" s="11">
        <v>948.63589999999999</v>
      </c>
      <c r="K99" s="11">
        <v>1280</v>
      </c>
      <c r="L99" s="11">
        <v>1542</v>
      </c>
      <c r="M99" s="11">
        <v>1038.7529</v>
      </c>
      <c r="N99" s="11">
        <v>1253.9256</v>
      </c>
      <c r="O99" s="11">
        <v>77.893799999999999</v>
      </c>
      <c r="P99" s="11">
        <v>86.587000000000003</v>
      </c>
      <c r="Q99" s="11">
        <v>5847</v>
      </c>
      <c r="R99" s="11">
        <v>2448.6797999999999</v>
      </c>
      <c r="S99" s="11">
        <v>6636.4395999999997</v>
      </c>
      <c r="T99" s="11">
        <v>605.40269999999998</v>
      </c>
      <c r="U99" s="11">
        <v>627</v>
      </c>
      <c r="V99" s="11">
        <v>1042</v>
      </c>
      <c r="W99" s="11">
        <v>153.77099999999999</v>
      </c>
      <c r="X99" s="11">
        <v>299.9556</v>
      </c>
      <c r="Y99" s="11">
        <v>36.396099999999997</v>
      </c>
      <c r="Z99" s="11">
        <v>69.634200000000007</v>
      </c>
    </row>
    <row r="100" spans="1:26" ht="13" x14ac:dyDescent="0.15">
      <c r="A100" s="10" t="s">
        <v>44</v>
      </c>
      <c r="B100" s="10">
        <v>11</v>
      </c>
      <c r="C100" s="11">
        <v>19442</v>
      </c>
      <c r="D100" s="11">
        <v>12475.8079</v>
      </c>
      <c r="E100" s="11">
        <v>11168.488600000001</v>
      </c>
      <c r="F100" s="11">
        <v>2924.3865999999998</v>
      </c>
      <c r="G100" s="11">
        <v>11831</v>
      </c>
      <c r="H100" s="11">
        <v>10378.280699999999</v>
      </c>
      <c r="I100" s="11">
        <v>4131.5106999999998</v>
      </c>
      <c r="J100" s="11">
        <v>1929.5400999999999</v>
      </c>
      <c r="K100" s="11">
        <v>787</v>
      </c>
      <c r="L100" s="11">
        <v>906</v>
      </c>
      <c r="M100" s="11">
        <v>659.17610000000002</v>
      </c>
      <c r="N100" s="11">
        <v>758.53139999999996</v>
      </c>
      <c r="O100" s="11">
        <v>104.1952</v>
      </c>
      <c r="P100" s="11">
        <v>109.1413</v>
      </c>
      <c r="Q100" s="11">
        <v>8855</v>
      </c>
      <c r="R100" s="11">
        <v>2337.4319999999998</v>
      </c>
      <c r="S100" s="11">
        <v>11978.123799999999</v>
      </c>
      <c r="T100" s="11">
        <v>1188.3422</v>
      </c>
      <c r="U100" s="11">
        <v>2657</v>
      </c>
      <c r="V100" s="11">
        <v>4322</v>
      </c>
      <c r="W100" s="11">
        <v>509.72239999999999</v>
      </c>
      <c r="X100" s="11">
        <v>910.74069999999995</v>
      </c>
      <c r="Y100" s="11">
        <v>175.90360000000001</v>
      </c>
      <c r="Z100" s="11">
        <v>303.49059999999997</v>
      </c>
    </row>
    <row r="101" spans="1:26" ht="13" x14ac:dyDescent="0.15">
      <c r="A101" s="10" t="s">
        <v>44</v>
      </c>
      <c r="B101" s="10">
        <v>12</v>
      </c>
      <c r="C101" s="11">
        <v>24588</v>
      </c>
      <c r="D101" s="11">
        <v>26618.440900000001</v>
      </c>
      <c r="E101" s="11">
        <v>9493.1702000000005</v>
      </c>
      <c r="F101" s="11">
        <v>977.87300000000005</v>
      </c>
      <c r="G101" s="11">
        <v>18102</v>
      </c>
      <c r="H101" s="11">
        <v>21942.39</v>
      </c>
      <c r="I101" s="11">
        <v>4459.5002000000004</v>
      </c>
      <c r="J101" s="11">
        <v>607.42049999999995</v>
      </c>
      <c r="K101" s="11">
        <v>1748</v>
      </c>
      <c r="L101" s="11">
        <v>2148</v>
      </c>
      <c r="M101" s="11">
        <v>1486.787</v>
      </c>
      <c r="N101" s="11">
        <v>1819.758</v>
      </c>
      <c r="O101" s="11">
        <v>76.701599999999999</v>
      </c>
      <c r="P101" s="11">
        <v>90.817099999999996</v>
      </c>
      <c r="Q101" s="11">
        <v>6806</v>
      </c>
      <c r="R101" s="11">
        <v>2999.9683</v>
      </c>
      <c r="S101" s="11">
        <v>7826.4736000000003</v>
      </c>
      <c r="T101" s="11">
        <v>485.05529999999999</v>
      </c>
      <c r="U101" s="11">
        <v>1143</v>
      </c>
      <c r="V101" s="11">
        <v>1820</v>
      </c>
      <c r="W101" s="11">
        <v>255.34299999999999</v>
      </c>
      <c r="X101" s="11">
        <v>465.70600000000002</v>
      </c>
      <c r="Y101" s="11">
        <v>59.1843</v>
      </c>
      <c r="Z101" s="11">
        <v>110.2201</v>
      </c>
    </row>
    <row r="102" spans="1:26" ht="13" x14ac:dyDescent="0.15">
      <c r="A102" s="10" t="s">
        <v>44</v>
      </c>
      <c r="B102" s="10">
        <v>13</v>
      </c>
      <c r="C102" s="11">
        <v>44572</v>
      </c>
      <c r="D102" s="11">
        <v>52610.377800000002</v>
      </c>
      <c r="E102" s="11">
        <v>13770.9182</v>
      </c>
      <c r="F102" s="11">
        <v>4096.1970000000001</v>
      </c>
      <c r="G102" s="11">
        <v>40552</v>
      </c>
      <c r="H102" s="11">
        <v>49983.413500000002</v>
      </c>
      <c r="I102" s="11">
        <v>10678.7988</v>
      </c>
      <c r="J102" s="11">
        <v>3411.4110999999998</v>
      </c>
      <c r="K102" s="11">
        <v>6951</v>
      </c>
      <c r="L102" s="11">
        <v>8715</v>
      </c>
      <c r="M102" s="11">
        <v>5973.625</v>
      </c>
      <c r="N102" s="11">
        <v>7445.5096000000003</v>
      </c>
      <c r="O102" s="11">
        <v>389.33690000000001</v>
      </c>
      <c r="P102" s="11">
        <v>433.30529999999999</v>
      </c>
      <c r="Q102" s="11">
        <v>4627</v>
      </c>
      <c r="R102" s="11">
        <v>3319.9126000000001</v>
      </c>
      <c r="S102" s="11">
        <v>4974.1571999999996</v>
      </c>
      <c r="T102" s="11">
        <v>649.86749999999995</v>
      </c>
      <c r="U102" s="11">
        <v>989</v>
      </c>
      <c r="V102" s="11">
        <v>1626</v>
      </c>
      <c r="W102" s="11">
        <v>526.04790000000003</v>
      </c>
      <c r="X102" s="11">
        <v>891.53610000000003</v>
      </c>
      <c r="Y102" s="11">
        <v>83.204700000000003</v>
      </c>
      <c r="Z102" s="11">
        <v>120.6906</v>
      </c>
    </row>
    <row r="103" spans="1:26" ht="13" x14ac:dyDescent="0.15">
      <c r="A103" s="10" t="s">
        <v>44</v>
      </c>
      <c r="B103" s="10">
        <v>14</v>
      </c>
      <c r="C103" s="11">
        <v>10997</v>
      </c>
      <c r="D103" s="11">
        <v>7487.0542999999998</v>
      </c>
      <c r="E103" s="11">
        <v>6464.3903</v>
      </c>
      <c r="F103" s="11">
        <v>2182.5066000000002</v>
      </c>
      <c r="G103" s="11">
        <v>5880</v>
      </c>
      <c r="H103" s="11">
        <v>5674.8280000000004</v>
      </c>
      <c r="I103" s="11">
        <v>1442.6579999999999</v>
      </c>
      <c r="J103" s="11">
        <v>1215.4535000000001</v>
      </c>
      <c r="K103" s="11">
        <v>1030</v>
      </c>
      <c r="L103" s="11">
        <v>1235</v>
      </c>
      <c r="M103" s="11">
        <v>873.75760000000002</v>
      </c>
      <c r="N103" s="11">
        <v>1049.8173999999999</v>
      </c>
      <c r="O103" s="11">
        <v>154.20230000000001</v>
      </c>
      <c r="P103" s="11">
        <v>169.9418</v>
      </c>
      <c r="Q103" s="11">
        <v>5996</v>
      </c>
      <c r="R103" s="11">
        <v>2502.9816000000001</v>
      </c>
      <c r="S103" s="11">
        <v>5928.7130999999999</v>
      </c>
      <c r="T103" s="11">
        <v>1002.7729</v>
      </c>
      <c r="U103" s="11">
        <v>1729</v>
      </c>
      <c r="V103" s="11">
        <v>2546</v>
      </c>
      <c r="W103" s="11">
        <v>580.06330000000003</v>
      </c>
      <c r="X103" s="11">
        <v>936.7373</v>
      </c>
      <c r="Y103" s="11">
        <v>140.72620000000001</v>
      </c>
      <c r="Z103" s="11">
        <v>229.17259999999999</v>
      </c>
    </row>
    <row r="104" spans="1:26" ht="13" x14ac:dyDescent="0.15">
      <c r="A104" s="10" t="s">
        <v>45</v>
      </c>
      <c r="B104" s="10">
        <v>1</v>
      </c>
      <c r="C104" s="11">
        <v>34011</v>
      </c>
      <c r="D104" s="11">
        <v>1134.4469999999999</v>
      </c>
      <c r="E104" s="11">
        <v>13488.121499999999</v>
      </c>
      <c r="F104" s="11">
        <v>2790.9052999999999</v>
      </c>
      <c r="G104" s="11">
        <v>14404</v>
      </c>
      <c r="H104" s="11">
        <v>670.951899999999</v>
      </c>
      <c r="I104" s="11">
        <v>3803.3103000000001</v>
      </c>
      <c r="J104" s="11">
        <v>1442.8430000000001</v>
      </c>
      <c r="K104" s="11">
        <v>936</v>
      </c>
      <c r="L104" s="11">
        <v>1335</v>
      </c>
      <c r="M104" s="11">
        <v>805.70920000000001</v>
      </c>
      <c r="N104" s="11">
        <v>1172.9603999999999</v>
      </c>
      <c r="O104" s="11">
        <v>44.6648</v>
      </c>
      <c r="P104" s="11">
        <v>61.0899</v>
      </c>
      <c r="Q104" s="11">
        <v>9514</v>
      </c>
      <c r="R104" s="11">
        <v>480.4939</v>
      </c>
      <c r="S104" s="11">
        <v>7681.7253000000001</v>
      </c>
      <c r="T104" s="11">
        <v>1467.5019</v>
      </c>
      <c r="U104" s="11">
        <v>1108</v>
      </c>
      <c r="V104" s="11">
        <v>2113</v>
      </c>
      <c r="W104" s="11">
        <v>662.57259999999997</v>
      </c>
      <c r="X104" s="11">
        <v>1322.3404</v>
      </c>
      <c r="Y104" s="11">
        <v>91.391000000000005</v>
      </c>
      <c r="Z104" s="11">
        <v>176.53870000000001</v>
      </c>
    </row>
    <row r="105" spans="1:26" ht="13" x14ac:dyDescent="0.15">
      <c r="A105" s="10" t="s">
        <v>45</v>
      </c>
      <c r="B105" s="10">
        <v>2</v>
      </c>
      <c r="C105" s="11">
        <v>36058</v>
      </c>
      <c r="D105" s="11">
        <v>977.93689999999799</v>
      </c>
      <c r="E105" s="11">
        <v>24906.066200000001</v>
      </c>
      <c r="F105" s="11">
        <v>4435.6679999999997</v>
      </c>
      <c r="G105" s="11">
        <v>10156</v>
      </c>
      <c r="H105" s="11">
        <v>326.86660000000001</v>
      </c>
      <c r="I105" s="11">
        <v>3447.0291000000002</v>
      </c>
      <c r="J105" s="11">
        <v>1390.1849999999999</v>
      </c>
      <c r="K105" s="11">
        <v>948</v>
      </c>
      <c r="L105" s="11">
        <v>1441</v>
      </c>
      <c r="M105" s="11">
        <v>765.80110000000002</v>
      </c>
      <c r="N105" s="11">
        <v>1200.3941</v>
      </c>
      <c r="O105" s="11">
        <v>62.328699999999998</v>
      </c>
      <c r="P105" s="11">
        <v>92.613</v>
      </c>
      <c r="Q105" s="11">
        <v>9366</v>
      </c>
      <c r="R105" s="11">
        <v>377.60550000000001</v>
      </c>
      <c r="S105" s="11">
        <v>11228.970499999999</v>
      </c>
      <c r="T105" s="11">
        <v>1427.3306</v>
      </c>
      <c r="U105" s="11">
        <v>810</v>
      </c>
      <c r="V105" s="11">
        <v>1557</v>
      </c>
      <c r="W105" s="11">
        <v>358.1653</v>
      </c>
      <c r="X105" s="11">
        <v>714.38189999999997</v>
      </c>
      <c r="Y105" s="11">
        <v>55.551900000000003</v>
      </c>
      <c r="Z105" s="11">
        <v>114.0981</v>
      </c>
    </row>
    <row r="106" spans="1:26" ht="13" x14ac:dyDescent="0.15">
      <c r="A106" s="10" t="s">
        <v>46</v>
      </c>
      <c r="B106" s="10">
        <v>1</v>
      </c>
      <c r="C106" s="11">
        <v>31915</v>
      </c>
      <c r="D106" s="11">
        <v>4223.5826999999999</v>
      </c>
      <c r="E106" s="11">
        <v>41123.451099999998</v>
      </c>
      <c r="F106" s="11">
        <v>2860.3229999999999</v>
      </c>
      <c r="G106" s="11">
        <v>7463</v>
      </c>
      <c r="H106" s="11">
        <v>2303.5119</v>
      </c>
      <c r="I106" s="11">
        <v>6261.6670999999997</v>
      </c>
      <c r="J106" s="11">
        <v>1143.8623</v>
      </c>
      <c r="K106" s="11">
        <v>412</v>
      </c>
      <c r="L106" s="11">
        <v>465</v>
      </c>
      <c r="M106" s="11">
        <v>205.47819999999999</v>
      </c>
      <c r="N106" s="11">
        <v>238.90280000000001</v>
      </c>
      <c r="O106" s="11">
        <v>48.537599999999998</v>
      </c>
      <c r="P106" s="11">
        <v>57.823799999999999</v>
      </c>
      <c r="Q106" s="11">
        <v>3285</v>
      </c>
      <c r="R106" s="11">
        <v>139.50720000000001</v>
      </c>
      <c r="S106" s="11">
        <v>5289.1701000000003</v>
      </c>
      <c r="T106" s="11">
        <v>173.17509999999999</v>
      </c>
      <c r="U106" s="11">
        <v>740</v>
      </c>
      <c r="V106" s="11">
        <v>1158</v>
      </c>
      <c r="W106" s="11">
        <v>61.417299999999997</v>
      </c>
      <c r="X106" s="11">
        <v>109.1056</v>
      </c>
      <c r="Y106" s="11">
        <v>13.299799999999999</v>
      </c>
      <c r="Z106" s="11">
        <v>29.416499999999999</v>
      </c>
    </row>
    <row r="107" spans="1:26" ht="13" x14ac:dyDescent="0.15">
      <c r="A107" s="10" t="s">
        <v>46</v>
      </c>
      <c r="B107" s="10">
        <v>2</v>
      </c>
      <c r="C107" s="11">
        <v>29540</v>
      </c>
      <c r="D107" s="11">
        <v>3961.7161000000001</v>
      </c>
      <c r="E107" s="11">
        <v>38966.864500000003</v>
      </c>
      <c r="F107" s="11">
        <v>1569.1992</v>
      </c>
      <c r="G107" s="11">
        <v>4317</v>
      </c>
      <c r="H107" s="11">
        <v>2088.3649999999998</v>
      </c>
      <c r="I107" s="11">
        <v>2842.2791000000002</v>
      </c>
      <c r="J107" s="11">
        <v>525.43320000000006</v>
      </c>
      <c r="K107" s="11">
        <v>338</v>
      </c>
      <c r="L107" s="11">
        <v>387</v>
      </c>
      <c r="M107" s="11">
        <v>154.3391</v>
      </c>
      <c r="N107" s="11">
        <v>184.85480000000001</v>
      </c>
      <c r="O107" s="11">
        <v>26.757000000000001</v>
      </c>
      <c r="P107" s="11">
        <v>31.8657</v>
      </c>
      <c r="Q107" s="11">
        <v>3698</v>
      </c>
      <c r="R107" s="11">
        <v>117.9302</v>
      </c>
      <c r="S107" s="11">
        <v>6025.8711999999996</v>
      </c>
      <c r="T107" s="11">
        <v>112.97029999999999</v>
      </c>
      <c r="U107" s="11">
        <v>1114</v>
      </c>
      <c r="V107" s="11">
        <v>1704</v>
      </c>
      <c r="W107" s="11">
        <v>48.945399999999999</v>
      </c>
      <c r="X107" s="11">
        <v>85.696200000000005</v>
      </c>
      <c r="Y107" s="11">
        <v>11.642200000000001</v>
      </c>
      <c r="Z107" s="11">
        <v>22.539400000000001</v>
      </c>
    </row>
    <row r="108" spans="1:26" ht="13" x14ac:dyDescent="0.15">
      <c r="A108" s="10" t="s">
        <v>46</v>
      </c>
      <c r="B108" s="10">
        <v>3</v>
      </c>
      <c r="C108" s="11">
        <v>25762</v>
      </c>
      <c r="D108" s="11">
        <v>4298.5191000000004</v>
      </c>
      <c r="E108" s="11">
        <v>30471.0903</v>
      </c>
      <c r="F108" s="11">
        <v>3222.2048</v>
      </c>
      <c r="G108" s="11">
        <v>6955</v>
      </c>
      <c r="H108" s="11">
        <v>2654.5839000000001</v>
      </c>
      <c r="I108" s="11">
        <v>4979.7491</v>
      </c>
      <c r="J108" s="11">
        <v>1678.9413</v>
      </c>
      <c r="K108" s="11">
        <v>499</v>
      </c>
      <c r="L108" s="11">
        <v>551</v>
      </c>
      <c r="M108" s="11">
        <v>276.66410000000002</v>
      </c>
      <c r="N108" s="11">
        <v>313.34589999999997</v>
      </c>
      <c r="O108" s="11">
        <v>86.749200000000002</v>
      </c>
      <c r="P108" s="11">
        <v>98.918099999999995</v>
      </c>
      <c r="Q108" s="11">
        <v>4495</v>
      </c>
      <c r="R108" s="11">
        <v>197.9119</v>
      </c>
      <c r="S108" s="11">
        <v>6883.9466000000002</v>
      </c>
      <c r="T108" s="11">
        <v>223.84370000000001</v>
      </c>
      <c r="U108" s="11">
        <v>1556</v>
      </c>
      <c r="V108" s="11">
        <v>2196</v>
      </c>
      <c r="W108" s="11">
        <v>113.62779999999999</v>
      </c>
      <c r="X108" s="11">
        <v>188.15899999999999</v>
      </c>
      <c r="Y108" s="11">
        <v>28.875</v>
      </c>
      <c r="Z108" s="11">
        <v>49.309199999999997</v>
      </c>
    </row>
    <row r="109" spans="1:26" ht="13" x14ac:dyDescent="0.15">
      <c r="A109" s="10" t="s">
        <v>46</v>
      </c>
      <c r="B109" s="10">
        <v>4</v>
      </c>
      <c r="C109" s="11">
        <v>23474</v>
      </c>
      <c r="D109" s="11">
        <v>1912.1457</v>
      </c>
      <c r="E109" s="11">
        <v>30258.251400000001</v>
      </c>
      <c r="F109" s="11">
        <v>3884.0996</v>
      </c>
      <c r="G109" s="11">
        <v>3680</v>
      </c>
      <c r="H109" s="11">
        <v>705.28049999999996</v>
      </c>
      <c r="I109" s="11">
        <v>2589.81</v>
      </c>
      <c r="J109" s="11">
        <v>1343.9168</v>
      </c>
      <c r="K109" s="11">
        <v>199</v>
      </c>
      <c r="L109" s="11">
        <v>210</v>
      </c>
      <c r="M109" s="11">
        <v>98.821200000000005</v>
      </c>
      <c r="N109" s="11">
        <v>106.533</v>
      </c>
      <c r="O109" s="11">
        <v>64.413899999999998</v>
      </c>
      <c r="P109" s="11">
        <v>70.149299999999997</v>
      </c>
      <c r="Q109" s="11">
        <v>2235</v>
      </c>
      <c r="R109" s="11">
        <v>55.508899999999997</v>
      </c>
      <c r="S109" s="11">
        <v>3371.5439999999999</v>
      </c>
      <c r="T109" s="11">
        <v>163.0675</v>
      </c>
      <c r="U109" s="11">
        <v>374</v>
      </c>
      <c r="V109" s="11">
        <v>565</v>
      </c>
      <c r="W109" s="11">
        <v>21.751100000000001</v>
      </c>
      <c r="X109" s="11">
        <v>37.979999999999997</v>
      </c>
      <c r="Y109" s="11">
        <v>9.7236999999999991</v>
      </c>
      <c r="Z109" s="11">
        <v>20.552299999999999</v>
      </c>
    </row>
    <row r="110" spans="1:26" ht="13" x14ac:dyDescent="0.15">
      <c r="A110" s="10" t="s">
        <v>47</v>
      </c>
      <c r="B110" s="10">
        <v>1</v>
      </c>
      <c r="C110" s="11">
        <v>19744</v>
      </c>
      <c r="D110" s="11">
        <v>966.56539999999995</v>
      </c>
      <c r="E110" s="11">
        <v>22525.856800000001</v>
      </c>
      <c r="F110" s="11">
        <v>3890.1297</v>
      </c>
      <c r="G110" s="11">
        <v>1967</v>
      </c>
      <c r="H110" s="11">
        <v>107.4055</v>
      </c>
      <c r="I110" s="11">
        <v>1283.7230999999999</v>
      </c>
      <c r="J110" s="11">
        <v>792.55960000000005</v>
      </c>
      <c r="K110" s="11">
        <v>355</v>
      </c>
      <c r="L110" s="11">
        <v>391</v>
      </c>
      <c r="M110" s="11">
        <v>169.779</v>
      </c>
      <c r="N110" s="11">
        <v>190.42930000000001</v>
      </c>
      <c r="O110" s="11">
        <v>137.36259999999999</v>
      </c>
      <c r="P110" s="11">
        <v>150.54179999999999</v>
      </c>
      <c r="Q110" s="11">
        <v>3399</v>
      </c>
      <c r="R110" s="11">
        <v>95.5715</v>
      </c>
      <c r="S110" s="11">
        <v>4778.1418000000003</v>
      </c>
      <c r="T110" s="11">
        <v>465.49939999999998</v>
      </c>
      <c r="U110" s="11">
        <v>1741</v>
      </c>
      <c r="V110" s="11">
        <v>2642</v>
      </c>
      <c r="W110" s="11">
        <v>207.0265</v>
      </c>
      <c r="X110" s="11">
        <v>347.14299999999997</v>
      </c>
      <c r="Y110" s="11">
        <v>134.31659999999999</v>
      </c>
      <c r="Z110" s="11">
        <v>226.67660000000001</v>
      </c>
    </row>
    <row r="111" spans="1:26" ht="13" x14ac:dyDescent="0.15">
      <c r="A111" s="10" t="s">
        <v>47</v>
      </c>
      <c r="B111" s="10">
        <v>2</v>
      </c>
      <c r="C111" s="11">
        <v>21409</v>
      </c>
      <c r="D111" s="11">
        <v>1386.7417</v>
      </c>
      <c r="E111" s="11">
        <v>25855.1077</v>
      </c>
      <c r="F111" s="11">
        <v>4202.2268000000004</v>
      </c>
      <c r="G111" s="11">
        <v>4806</v>
      </c>
      <c r="H111" s="11">
        <v>421.08210000000003</v>
      </c>
      <c r="I111" s="11">
        <v>4459.4259000000002</v>
      </c>
      <c r="J111" s="11">
        <v>1283.1635000000001</v>
      </c>
      <c r="K111" s="11">
        <v>201</v>
      </c>
      <c r="L111" s="11">
        <v>227</v>
      </c>
      <c r="M111" s="11">
        <v>86.397499999999994</v>
      </c>
      <c r="N111" s="11">
        <v>102.9954</v>
      </c>
      <c r="O111" s="11">
        <v>57.532699999999998</v>
      </c>
      <c r="P111" s="11">
        <v>66.936099999999996</v>
      </c>
      <c r="Q111" s="11">
        <v>3564</v>
      </c>
      <c r="R111" s="11">
        <v>117.3122</v>
      </c>
      <c r="S111" s="11">
        <v>5853.79</v>
      </c>
      <c r="T111" s="11">
        <v>426.85579999999999</v>
      </c>
      <c r="U111" s="11">
        <v>889</v>
      </c>
      <c r="V111" s="11">
        <v>1508</v>
      </c>
      <c r="W111" s="11">
        <v>94.531499999999994</v>
      </c>
      <c r="X111" s="11">
        <v>177.06489999999999</v>
      </c>
      <c r="Y111" s="11">
        <v>56.011400000000002</v>
      </c>
      <c r="Z111" s="11">
        <v>97.053700000000006</v>
      </c>
    </row>
    <row r="112" spans="1:26" ht="13" x14ac:dyDescent="0.15">
      <c r="A112" s="10" t="s">
        <v>48</v>
      </c>
      <c r="B112" s="10">
        <v>1</v>
      </c>
      <c r="C112" s="11">
        <v>42292</v>
      </c>
      <c r="D112" s="11">
        <v>49799.750399999997</v>
      </c>
      <c r="E112" s="11">
        <v>13078.5952</v>
      </c>
      <c r="F112" s="11">
        <v>3796.2543999999998</v>
      </c>
      <c r="G112" s="11">
        <v>34614</v>
      </c>
      <c r="H112" s="11">
        <v>45456.139499999997</v>
      </c>
      <c r="I112" s="11">
        <v>6621.5375000000004</v>
      </c>
      <c r="J112" s="11">
        <v>2432.1131</v>
      </c>
      <c r="K112" s="11">
        <v>29</v>
      </c>
      <c r="L112" s="11">
        <v>30</v>
      </c>
      <c r="M112" s="11">
        <v>22.622499999999999</v>
      </c>
      <c r="N112" s="11">
        <v>23.547699999999999</v>
      </c>
      <c r="O112" s="11">
        <v>1.1365000000000001</v>
      </c>
      <c r="P112" s="11">
        <v>1.149</v>
      </c>
      <c r="Q112" s="11">
        <v>2468</v>
      </c>
      <c r="R112" s="11">
        <v>650.57460000000003</v>
      </c>
      <c r="S112" s="11">
        <v>2986.0583000000001</v>
      </c>
      <c r="T112" s="11">
        <v>421.26249999999999</v>
      </c>
      <c r="U112" s="11">
        <v>759</v>
      </c>
      <c r="V112" s="11">
        <v>1054</v>
      </c>
      <c r="W112" s="11">
        <v>88.709299999999999</v>
      </c>
      <c r="X112" s="11">
        <v>160.99680000000001</v>
      </c>
      <c r="Y112" s="11">
        <v>37.912199999999999</v>
      </c>
      <c r="Z112" s="11">
        <v>73.837999999999994</v>
      </c>
    </row>
    <row r="113" spans="1:26" ht="13" x14ac:dyDescent="0.15">
      <c r="A113" s="10" t="s">
        <v>48</v>
      </c>
      <c r="B113" s="10">
        <v>2</v>
      </c>
      <c r="C113" s="11">
        <v>41020</v>
      </c>
      <c r="D113" s="11">
        <v>41461.080399999999</v>
      </c>
      <c r="E113" s="11">
        <v>14828.8835</v>
      </c>
      <c r="F113" s="11">
        <v>7946.4135999999999</v>
      </c>
      <c r="G113" s="11">
        <v>31653</v>
      </c>
      <c r="H113" s="11">
        <v>36858.170400000003</v>
      </c>
      <c r="I113" s="11">
        <v>6922.5189</v>
      </c>
      <c r="J113" s="11">
        <v>5126.2146000000002</v>
      </c>
      <c r="K113" s="11">
        <v>1331</v>
      </c>
      <c r="L113" s="11">
        <v>1592</v>
      </c>
      <c r="M113" s="11">
        <v>1115.8749</v>
      </c>
      <c r="N113" s="11">
        <v>1337.7634</v>
      </c>
      <c r="O113" s="11">
        <v>148.435</v>
      </c>
      <c r="P113" s="11">
        <v>179.70320000000001</v>
      </c>
      <c r="Q113" s="11">
        <v>2291</v>
      </c>
      <c r="R113" s="11">
        <v>1045.0170000000001</v>
      </c>
      <c r="S113" s="11">
        <v>2785.5817999999999</v>
      </c>
      <c r="T113" s="11">
        <v>511.40769999999998</v>
      </c>
      <c r="U113" s="11">
        <v>323</v>
      </c>
      <c r="V113" s="11">
        <v>440</v>
      </c>
      <c r="W113" s="11">
        <v>64.145799999999994</v>
      </c>
      <c r="X113" s="11">
        <v>107.6168</v>
      </c>
      <c r="Y113" s="11">
        <v>17.898399999999999</v>
      </c>
      <c r="Z113" s="11">
        <v>32.0396</v>
      </c>
    </row>
    <row r="114" spans="1:26" ht="13" x14ac:dyDescent="0.15">
      <c r="A114" s="10" t="s">
        <v>48</v>
      </c>
      <c r="B114" s="10">
        <v>3</v>
      </c>
      <c r="C114" s="11">
        <v>37100</v>
      </c>
      <c r="D114" s="11">
        <v>4206.3063000000002</v>
      </c>
      <c r="E114" s="11">
        <v>22888.55</v>
      </c>
      <c r="F114" s="11">
        <v>24999.746500000001</v>
      </c>
      <c r="G114" s="11">
        <v>21160</v>
      </c>
      <c r="H114" s="11">
        <v>3196.7707999999998</v>
      </c>
      <c r="I114" s="11">
        <v>9685.0401999999995</v>
      </c>
      <c r="J114" s="11">
        <v>14943.766299999999</v>
      </c>
      <c r="K114" s="11">
        <v>105</v>
      </c>
      <c r="L114" s="11">
        <v>110</v>
      </c>
      <c r="M114" s="11">
        <v>85.308999999999997</v>
      </c>
      <c r="N114" s="11">
        <v>89.080699999999993</v>
      </c>
      <c r="O114" s="11">
        <v>56.168799999999997</v>
      </c>
      <c r="P114" s="11">
        <v>58.871899999999997</v>
      </c>
      <c r="Q114" s="11">
        <v>3273</v>
      </c>
      <c r="R114" s="11">
        <v>340.59219999999999</v>
      </c>
      <c r="S114" s="11">
        <v>4926.92</v>
      </c>
      <c r="T114" s="11">
        <v>1878.2556</v>
      </c>
      <c r="U114" s="11">
        <v>290</v>
      </c>
      <c r="V114" s="11">
        <v>477</v>
      </c>
      <c r="W114" s="11">
        <v>68.060599999999994</v>
      </c>
      <c r="X114" s="11">
        <v>118.2161</v>
      </c>
      <c r="Y114" s="11">
        <v>27.412299999999998</v>
      </c>
      <c r="Z114" s="11">
        <v>46.392299999999999</v>
      </c>
    </row>
    <row r="115" spans="1:26" ht="13" x14ac:dyDescent="0.15">
      <c r="A115" s="10" t="s">
        <v>48</v>
      </c>
      <c r="B115" s="10">
        <v>4</v>
      </c>
      <c r="C115" s="11">
        <v>35716</v>
      </c>
      <c r="D115" s="11">
        <v>3538.1680999999999</v>
      </c>
      <c r="E115" s="11">
        <v>14603.780199999999</v>
      </c>
      <c r="F115" s="11">
        <v>34530.954400000002</v>
      </c>
      <c r="G115" s="11">
        <v>22282</v>
      </c>
      <c r="H115" s="11">
        <v>2721.5243</v>
      </c>
      <c r="I115" s="11">
        <v>5232.5173999999997</v>
      </c>
      <c r="J115" s="11">
        <v>22807.9342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2812</v>
      </c>
      <c r="R115" s="11">
        <v>280.70639999999997</v>
      </c>
      <c r="S115" s="11">
        <v>3613.5005999999998</v>
      </c>
      <c r="T115" s="11">
        <v>2648.5212999999999</v>
      </c>
      <c r="U115" s="11">
        <v>0</v>
      </c>
      <c r="V115" s="11">
        <v>0</v>
      </c>
      <c r="W115" s="11">
        <v>0</v>
      </c>
      <c r="X115" s="11">
        <v>0</v>
      </c>
      <c r="Y115" s="11">
        <v>0</v>
      </c>
      <c r="Z115" s="11">
        <v>0</v>
      </c>
    </row>
    <row r="116" spans="1:26" ht="13" x14ac:dyDescent="0.15">
      <c r="A116" s="10" t="s">
        <v>48</v>
      </c>
      <c r="B116" s="10">
        <v>5</v>
      </c>
      <c r="C116" s="11">
        <v>37655</v>
      </c>
      <c r="D116" s="11">
        <v>3017.8836999999999</v>
      </c>
      <c r="E116" s="11">
        <v>38160.136500000001</v>
      </c>
      <c r="F116" s="11">
        <v>6039.8815999999997</v>
      </c>
      <c r="G116" s="11">
        <v>17065</v>
      </c>
      <c r="H116" s="11">
        <v>1876.8553999999999</v>
      </c>
      <c r="I116" s="11">
        <v>14078.136200000001</v>
      </c>
      <c r="J116" s="11">
        <v>3061.1999000000001</v>
      </c>
      <c r="K116" s="11">
        <v>23</v>
      </c>
      <c r="L116" s="11">
        <v>24</v>
      </c>
      <c r="M116" s="11">
        <v>16.908999999999999</v>
      </c>
      <c r="N116" s="11">
        <v>16.983799999999999</v>
      </c>
      <c r="O116" s="11">
        <v>5.0288000000000004</v>
      </c>
      <c r="P116" s="11">
        <v>5.0570000000000004</v>
      </c>
      <c r="Q116" s="11">
        <v>4897</v>
      </c>
      <c r="R116" s="11">
        <v>285.34480000000002</v>
      </c>
      <c r="S116" s="11">
        <v>9479.1254000000008</v>
      </c>
      <c r="T116" s="11">
        <v>693.89149999999995</v>
      </c>
      <c r="U116" s="11">
        <v>225</v>
      </c>
      <c r="V116" s="11">
        <v>444</v>
      </c>
      <c r="W116" s="11">
        <v>55.831499999999998</v>
      </c>
      <c r="X116" s="11">
        <v>99.750500000000002</v>
      </c>
      <c r="Y116" s="11">
        <v>5.6962000000000002</v>
      </c>
      <c r="Z116" s="11">
        <v>13.410500000000001</v>
      </c>
    </row>
    <row r="117" spans="1:26" ht="13" x14ac:dyDescent="0.15">
      <c r="A117" s="10" t="s">
        <v>48</v>
      </c>
      <c r="B117" s="10">
        <v>6</v>
      </c>
      <c r="C117" s="11">
        <v>23613</v>
      </c>
      <c r="D117" s="11">
        <v>3377.3935999999999</v>
      </c>
      <c r="E117" s="11">
        <v>22445.049800000001</v>
      </c>
      <c r="F117" s="11">
        <v>5165.2865000000002</v>
      </c>
      <c r="G117" s="11">
        <v>4684</v>
      </c>
      <c r="H117" s="11">
        <v>1927.3647000000001</v>
      </c>
      <c r="I117" s="11">
        <v>1846.1994999999999</v>
      </c>
      <c r="J117" s="11">
        <v>1393.6989000000001</v>
      </c>
      <c r="K117" s="11">
        <v>37</v>
      </c>
      <c r="L117" s="11">
        <v>38</v>
      </c>
      <c r="M117" s="11">
        <v>26.68</v>
      </c>
      <c r="N117" s="11">
        <v>27.6172</v>
      </c>
      <c r="O117" s="11">
        <v>9.0122</v>
      </c>
      <c r="P117" s="11">
        <v>9.0309000000000008</v>
      </c>
      <c r="Q117" s="11">
        <v>6712</v>
      </c>
      <c r="R117" s="11">
        <v>608.08140000000003</v>
      </c>
      <c r="S117" s="11">
        <v>10665.7665</v>
      </c>
      <c r="T117" s="11">
        <v>1242.4981</v>
      </c>
      <c r="U117" s="11">
        <v>482</v>
      </c>
      <c r="V117" s="11">
        <v>688</v>
      </c>
      <c r="W117" s="11">
        <v>65.809799999999996</v>
      </c>
      <c r="X117" s="11">
        <v>114.4875</v>
      </c>
      <c r="Y117" s="11">
        <v>21.929400000000001</v>
      </c>
      <c r="Z117" s="11">
        <v>45.209200000000003</v>
      </c>
    </row>
    <row r="118" spans="1:26" ht="13" x14ac:dyDescent="0.15">
      <c r="A118" s="10" t="s">
        <v>48</v>
      </c>
      <c r="B118" s="10">
        <v>7</v>
      </c>
      <c r="C118" s="11">
        <v>51393</v>
      </c>
      <c r="D118" s="11">
        <v>39648.104700000004</v>
      </c>
      <c r="E118" s="11">
        <v>25724.8459</v>
      </c>
      <c r="F118" s="11">
        <v>7720.5546999999997</v>
      </c>
      <c r="G118" s="11">
        <v>40613</v>
      </c>
      <c r="H118" s="11">
        <v>36181.852800000001</v>
      </c>
      <c r="I118" s="11">
        <v>14788.2112</v>
      </c>
      <c r="J118" s="11">
        <v>5561.6607999999997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2068</v>
      </c>
      <c r="R118" s="11">
        <v>1266.1052999999999</v>
      </c>
      <c r="S118" s="11">
        <v>3433.2903999999999</v>
      </c>
      <c r="T118" s="11">
        <v>425.48579999999998</v>
      </c>
      <c r="U118" s="11">
        <v>0</v>
      </c>
      <c r="V118" s="11">
        <v>0</v>
      </c>
      <c r="W118" s="11">
        <v>0</v>
      </c>
      <c r="X118" s="11">
        <v>0</v>
      </c>
      <c r="Y118" s="11">
        <v>0</v>
      </c>
      <c r="Z118" s="11">
        <v>0</v>
      </c>
    </row>
    <row r="119" spans="1:26" ht="13" x14ac:dyDescent="0.15">
      <c r="A119" s="10" t="s">
        <v>48</v>
      </c>
      <c r="B119" s="10">
        <v>8</v>
      </c>
      <c r="C119" s="11">
        <v>21513</v>
      </c>
      <c r="D119" s="11">
        <v>2396.7183</v>
      </c>
      <c r="E119" s="11">
        <v>14201.1824</v>
      </c>
      <c r="F119" s="11">
        <v>8213.8369999999995</v>
      </c>
      <c r="G119" s="11">
        <v>6828</v>
      </c>
      <c r="H119" s="11">
        <v>1424.3794</v>
      </c>
      <c r="I119" s="11">
        <v>1915.5288</v>
      </c>
      <c r="J119" s="11">
        <v>3611.0724</v>
      </c>
      <c r="K119" s="11">
        <v>309</v>
      </c>
      <c r="L119" s="11">
        <v>327</v>
      </c>
      <c r="M119" s="11">
        <v>247.13669999999999</v>
      </c>
      <c r="N119" s="11">
        <v>262.59500000000003</v>
      </c>
      <c r="O119" s="11">
        <v>180.2764</v>
      </c>
      <c r="P119" s="11">
        <v>192.13759999999999</v>
      </c>
      <c r="Q119" s="11">
        <v>6656</v>
      </c>
      <c r="R119" s="11">
        <v>686.25210000000004</v>
      </c>
      <c r="S119" s="11">
        <v>9538.3644999999997</v>
      </c>
      <c r="T119" s="11">
        <v>1429.3869</v>
      </c>
      <c r="U119" s="11">
        <v>1011</v>
      </c>
      <c r="V119" s="11">
        <v>1671</v>
      </c>
      <c r="W119" s="11">
        <v>220.5018</v>
      </c>
      <c r="X119" s="11">
        <v>406.83819999999997</v>
      </c>
      <c r="Y119" s="11">
        <v>82.065399999999997</v>
      </c>
      <c r="Z119" s="11">
        <v>170.749</v>
      </c>
    </row>
    <row r="120" spans="1:26" ht="13" x14ac:dyDescent="0.15">
      <c r="A120" s="10" t="s">
        <v>48</v>
      </c>
      <c r="B120" s="10">
        <v>9</v>
      </c>
      <c r="C120" s="11">
        <v>36439</v>
      </c>
      <c r="D120" s="11">
        <v>8721.9256999999998</v>
      </c>
      <c r="E120" s="11">
        <v>30349.252799999998</v>
      </c>
      <c r="F120" s="11">
        <v>6084.5814</v>
      </c>
      <c r="G120" s="11">
        <v>16852</v>
      </c>
      <c r="H120" s="11">
        <v>6931.3005000000003</v>
      </c>
      <c r="I120" s="11">
        <v>9805.4459000000006</v>
      </c>
      <c r="J120" s="11">
        <v>3513.4901</v>
      </c>
      <c r="K120" s="11">
        <v>37</v>
      </c>
      <c r="L120" s="11">
        <v>38</v>
      </c>
      <c r="M120" s="11">
        <v>25.105699999999999</v>
      </c>
      <c r="N120" s="11">
        <v>25.121400000000001</v>
      </c>
      <c r="O120" s="11">
        <v>16.012699999999999</v>
      </c>
      <c r="P120" s="11">
        <v>16.019600000000001</v>
      </c>
      <c r="Q120" s="11">
        <v>4129</v>
      </c>
      <c r="R120" s="11">
        <v>392.49189999999999</v>
      </c>
      <c r="S120" s="11">
        <v>6932.1360999999997</v>
      </c>
      <c r="T120" s="11">
        <v>526.27629999999999</v>
      </c>
      <c r="U120" s="11">
        <v>500</v>
      </c>
      <c r="V120" s="11">
        <v>865</v>
      </c>
      <c r="W120" s="11">
        <v>62.105699999999999</v>
      </c>
      <c r="X120" s="11">
        <v>114.8537</v>
      </c>
      <c r="Y120" s="11">
        <v>19.993500000000001</v>
      </c>
      <c r="Z120" s="11">
        <v>44.215400000000002</v>
      </c>
    </row>
    <row r="121" spans="1:26" ht="13" x14ac:dyDescent="0.15">
      <c r="A121" s="10" t="s">
        <v>48</v>
      </c>
      <c r="B121" s="10">
        <v>10</v>
      </c>
      <c r="C121" s="11">
        <v>29452</v>
      </c>
      <c r="D121" s="11">
        <v>4888.9381000000003</v>
      </c>
      <c r="E121" s="11">
        <v>22955.719099999998</v>
      </c>
      <c r="F121" s="11">
        <v>10143.465</v>
      </c>
      <c r="G121" s="11">
        <v>9006</v>
      </c>
      <c r="H121" s="11">
        <v>3294.6649000000002</v>
      </c>
      <c r="I121" s="11">
        <v>2550.3402000000001</v>
      </c>
      <c r="J121" s="11">
        <v>5206.4425000000001</v>
      </c>
      <c r="K121" s="11">
        <v>1153</v>
      </c>
      <c r="L121" s="11">
        <v>1254</v>
      </c>
      <c r="M121" s="11">
        <v>924.0367</v>
      </c>
      <c r="N121" s="11">
        <v>1011.2318</v>
      </c>
      <c r="O121" s="11">
        <v>481.11869999999999</v>
      </c>
      <c r="P121" s="11">
        <v>531.54150000000004</v>
      </c>
      <c r="Q121" s="11">
        <v>4200</v>
      </c>
      <c r="R121" s="11">
        <v>461.19779999999997</v>
      </c>
      <c r="S121" s="11">
        <v>6743.0986000000003</v>
      </c>
      <c r="T121" s="11">
        <v>839.42290000000003</v>
      </c>
      <c r="U121" s="11">
        <v>1512</v>
      </c>
      <c r="V121" s="11">
        <v>2627</v>
      </c>
      <c r="W121" s="11">
        <v>297.64769999999999</v>
      </c>
      <c r="X121" s="11">
        <v>577.05790000000002</v>
      </c>
      <c r="Y121" s="11">
        <v>99.246600000000001</v>
      </c>
      <c r="Z121" s="11">
        <v>221.2921</v>
      </c>
    </row>
    <row r="122" spans="1:26" ht="13" x14ac:dyDescent="0.15">
      <c r="A122" s="10" t="s">
        <v>48</v>
      </c>
      <c r="B122" s="10">
        <v>11</v>
      </c>
      <c r="C122" s="11">
        <v>25366</v>
      </c>
      <c r="D122" s="11">
        <v>4467.9781000000003</v>
      </c>
      <c r="E122" s="11">
        <v>19329.821400000001</v>
      </c>
      <c r="F122" s="11">
        <v>7496.6328000000003</v>
      </c>
      <c r="G122" s="11">
        <v>7027</v>
      </c>
      <c r="H122" s="11">
        <v>2742.3951999999999</v>
      </c>
      <c r="I122" s="11">
        <v>2095.1235000000001</v>
      </c>
      <c r="J122" s="11">
        <v>3092.8144000000002</v>
      </c>
      <c r="K122" s="11">
        <v>345</v>
      </c>
      <c r="L122" s="11">
        <v>377</v>
      </c>
      <c r="M122" s="11">
        <v>252.52189999999999</v>
      </c>
      <c r="N122" s="11">
        <v>277.32139999999998</v>
      </c>
      <c r="O122" s="11">
        <v>107.0329</v>
      </c>
      <c r="P122" s="11">
        <v>119.08240000000001</v>
      </c>
      <c r="Q122" s="11">
        <v>5638</v>
      </c>
      <c r="R122" s="11">
        <v>527.577</v>
      </c>
      <c r="S122" s="11">
        <v>8604.4735000000001</v>
      </c>
      <c r="T122" s="11">
        <v>942.94169999999997</v>
      </c>
      <c r="U122" s="11">
        <v>1870</v>
      </c>
      <c r="V122" s="11">
        <v>2951</v>
      </c>
      <c r="W122" s="11">
        <v>244.18700000000001</v>
      </c>
      <c r="X122" s="11">
        <v>470.04</v>
      </c>
      <c r="Y122" s="11">
        <v>110.1696</v>
      </c>
      <c r="Z122" s="11">
        <v>233.57310000000001</v>
      </c>
    </row>
    <row r="123" spans="1:26" ht="13" x14ac:dyDescent="0.15">
      <c r="A123" s="10" t="s">
        <v>48</v>
      </c>
      <c r="B123" s="10">
        <v>12</v>
      </c>
      <c r="C123" s="11">
        <v>9491</v>
      </c>
      <c r="D123" s="11">
        <v>2084.1779999999999</v>
      </c>
      <c r="E123" s="11">
        <v>12081.1679</v>
      </c>
      <c r="F123" s="11">
        <v>330.78359999999998</v>
      </c>
      <c r="G123" s="11">
        <v>1239</v>
      </c>
      <c r="H123" s="11">
        <v>1060.7744</v>
      </c>
      <c r="I123" s="11">
        <v>502.64490000000001</v>
      </c>
      <c r="J123" s="11">
        <v>84.299800000000005</v>
      </c>
      <c r="K123" s="11">
        <v>64</v>
      </c>
      <c r="L123" s="11">
        <v>76</v>
      </c>
      <c r="M123" s="11">
        <v>47.395800000000001</v>
      </c>
      <c r="N123" s="11">
        <v>55.929900000000004</v>
      </c>
      <c r="O123" s="11">
        <v>3.5579000000000001</v>
      </c>
      <c r="P123" s="11">
        <v>4.1208999999999998</v>
      </c>
      <c r="Q123" s="11">
        <v>2630</v>
      </c>
      <c r="R123" s="11">
        <v>458.63659999999999</v>
      </c>
      <c r="S123" s="11">
        <v>3103.2538</v>
      </c>
      <c r="T123" s="11">
        <v>126.43470000000001</v>
      </c>
      <c r="U123" s="11">
        <v>478</v>
      </c>
      <c r="V123" s="11">
        <v>660</v>
      </c>
      <c r="W123" s="11">
        <v>126.9101</v>
      </c>
      <c r="X123" s="11">
        <v>190.11879999999999</v>
      </c>
      <c r="Y123" s="11">
        <v>21.187200000000001</v>
      </c>
      <c r="Z123" s="11">
        <v>35.364199999999997</v>
      </c>
    </row>
    <row r="124" spans="1:26" ht="13" x14ac:dyDescent="0.15">
      <c r="A124" s="10" t="s">
        <v>48</v>
      </c>
      <c r="B124" s="10">
        <v>13</v>
      </c>
      <c r="C124" s="11">
        <v>26112</v>
      </c>
      <c r="D124" s="11">
        <v>17226.577399999998</v>
      </c>
      <c r="E124" s="11">
        <v>18856.586599999999</v>
      </c>
      <c r="F124" s="11">
        <v>1785.4165</v>
      </c>
      <c r="G124" s="11">
        <v>15688</v>
      </c>
      <c r="H124" s="11">
        <v>14158.384700000001</v>
      </c>
      <c r="I124" s="11">
        <v>6817.1849000000002</v>
      </c>
      <c r="J124" s="11">
        <v>1300.2619</v>
      </c>
      <c r="K124" s="11">
        <v>1919</v>
      </c>
      <c r="L124" s="11">
        <v>2186</v>
      </c>
      <c r="M124" s="11">
        <v>1475.5778</v>
      </c>
      <c r="N124" s="11">
        <v>1694.2271000000001</v>
      </c>
      <c r="O124" s="11">
        <v>65.441999999999993</v>
      </c>
      <c r="P124" s="11">
        <v>74.409899999999993</v>
      </c>
      <c r="Q124" s="11">
        <v>6930</v>
      </c>
      <c r="R124" s="11">
        <v>2074.3824</v>
      </c>
      <c r="S124" s="11">
        <v>9932.0465000000004</v>
      </c>
      <c r="T124" s="11">
        <v>437.46300000000002</v>
      </c>
      <c r="U124" s="11">
        <v>2390</v>
      </c>
      <c r="V124" s="11">
        <v>3683</v>
      </c>
      <c r="W124" s="11">
        <v>433.25799999999998</v>
      </c>
      <c r="X124" s="11">
        <v>712.3877</v>
      </c>
      <c r="Y124" s="11">
        <v>57.708599999999997</v>
      </c>
      <c r="Z124" s="11">
        <v>109.7852</v>
      </c>
    </row>
    <row r="125" spans="1:26" ht="13" x14ac:dyDescent="0.15">
      <c r="A125" s="10" t="s">
        <v>48</v>
      </c>
      <c r="B125" s="10">
        <v>14</v>
      </c>
      <c r="C125" s="11">
        <v>21823</v>
      </c>
      <c r="D125" s="11">
        <v>5439.6890999999996</v>
      </c>
      <c r="E125" s="11">
        <v>15429.420899999999</v>
      </c>
      <c r="F125" s="11">
        <v>8364.7648000000008</v>
      </c>
      <c r="G125" s="11">
        <v>6785</v>
      </c>
      <c r="H125" s="11">
        <v>3465.8692999999998</v>
      </c>
      <c r="I125" s="11">
        <v>1775.7575999999999</v>
      </c>
      <c r="J125" s="11">
        <v>3149.5178999999998</v>
      </c>
      <c r="K125" s="11">
        <v>584</v>
      </c>
      <c r="L125" s="11">
        <v>644</v>
      </c>
      <c r="M125" s="11">
        <v>470.79169999999999</v>
      </c>
      <c r="N125" s="11">
        <v>522.66290000000004</v>
      </c>
      <c r="O125" s="11">
        <v>190.9512</v>
      </c>
      <c r="P125" s="11">
        <v>208.02459999999999</v>
      </c>
      <c r="Q125" s="11">
        <v>4772</v>
      </c>
      <c r="R125" s="11">
        <v>771.44399999999996</v>
      </c>
      <c r="S125" s="11">
        <v>6185.5410000000002</v>
      </c>
      <c r="T125" s="11">
        <v>1238.105</v>
      </c>
      <c r="U125" s="11">
        <v>1862</v>
      </c>
      <c r="V125" s="11">
        <v>2974</v>
      </c>
      <c r="W125" s="11">
        <v>441.43959999999998</v>
      </c>
      <c r="X125" s="11">
        <v>813.90949999999998</v>
      </c>
      <c r="Y125" s="11">
        <v>171.16739999999999</v>
      </c>
      <c r="Z125" s="11">
        <v>349.5693</v>
      </c>
    </row>
    <row r="126" spans="1:26" ht="13" x14ac:dyDescent="0.15">
      <c r="A126" s="10" t="s">
        <v>48</v>
      </c>
      <c r="B126" s="10">
        <v>15</v>
      </c>
      <c r="C126" s="11">
        <v>8292</v>
      </c>
      <c r="D126" s="11">
        <v>835.60199999999998</v>
      </c>
      <c r="E126" s="11">
        <v>11146.3205</v>
      </c>
      <c r="F126" s="11">
        <v>321.83229999999998</v>
      </c>
      <c r="G126" s="11">
        <v>462</v>
      </c>
      <c r="H126" s="11">
        <v>296.52319999999997</v>
      </c>
      <c r="I126" s="11">
        <v>189.66720000000001</v>
      </c>
      <c r="J126" s="11">
        <v>41.376100000000001</v>
      </c>
      <c r="K126" s="11">
        <v>18</v>
      </c>
      <c r="L126" s="11">
        <v>20</v>
      </c>
      <c r="M126" s="11">
        <v>13.304600000000001</v>
      </c>
      <c r="N126" s="11">
        <v>14.8225</v>
      </c>
      <c r="O126" s="11">
        <v>0.26390000000000002</v>
      </c>
      <c r="P126" s="11">
        <v>0.27950000000000003</v>
      </c>
      <c r="Q126" s="11">
        <v>2862</v>
      </c>
      <c r="R126" s="11">
        <v>212.4426</v>
      </c>
      <c r="S126" s="11">
        <v>3820.2620999999999</v>
      </c>
      <c r="T126" s="11">
        <v>109.2077</v>
      </c>
      <c r="U126" s="11">
        <v>633</v>
      </c>
      <c r="V126" s="11">
        <v>885</v>
      </c>
      <c r="W126" s="11">
        <v>57.157200000000003</v>
      </c>
      <c r="X126" s="11">
        <v>96.321899999999999</v>
      </c>
      <c r="Y126" s="11">
        <v>10.0122</v>
      </c>
      <c r="Z126" s="11">
        <v>25.321200000000001</v>
      </c>
    </row>
    <row r="127" spans="1:26" ht="13" x14ac:dyDescent="0.15">
      <c r="A127" s="10" t="s">
        <v>48</v>
      </c>
      <c r="B127" s="10">
        <v>16</v>
      </c>
      <c r="C127" s="11">
        <v>11243</v>
      </c>
      <c r="D127" s="11">
        <v>941.25909999999999</v>
      </c>
      <c r="E127" s="11">
        <v>13675.2569</v>
      </c>
      <c r="F127" s="11">
        <v>1373.5105000000001</v>
      </c>
      <c r="G127" s="11">
        <v>838</v>
      </c>
      <c r="H127" s="11">
        <v>310.06490000000002</v>
      </c>
      <c r="I127" s="11">
        <v>352.33530000000002</v>
      </c>
      <c r="J127" s="11">
        <v>189.5284</v>
      </c>
      <c r="K127" s="11">
        <v>97</v>
      </c>
      <c r="L127" s="11">
        <v>103</v>
      </c>
      <c r="M127" s="11">
        <v>61.722799999999999</v>
      </c>
      <c r="N127" s="11">
        <v>66.916899999999998</v>
      </c>
      <c r="O127" s="11">
        <v>15.5268</v>
      </c>
      <c r="P127" s="11">
        <v>16.533300000000001</v>
      </c>
      <c r="Q127" s="11">
        <v>3539</v>
      </c>
      <c r="R127" s="11">
        <v>274.26949999999999</v>
      </c>
      <c r="S127" s="11">
        <v>5040.6943000000001</v>
      </c>
      <c r="T127" s="11">
        <v>277.27569999999997</v>
      </c>
      <c r="U127" s="11">
        <v>1377</v>
      </c>
      <c r="V127" s="11">
        <v>2044</v>
      </c>
      <c r="W127" s="11">
        <v>151.20490000000001</v>
      </c>
      <c r="X127" s="11">
        <v>258.70780000000002</v>
      </c>
      <c r="Y127" s="11">
        <v>40.804499999999997</v>
      </c>
      <c r="Z127" s="11">
        <v>70.718800000000002</v>
      </c>
    </row>
    <row r="128" spans="1:26" ht="13" x14ac:dyDescent="0.15">
      <c r="A128" s="10" t="s">
        <v>48</v>
      </c>
      <c r="B128" s="10">
        <v>17</v>
      </c>
      <c r="C128" s="11">
        <v>22263</v>
      </c>
      <c r="D128" s="11">
        <v>8129.7664999999997</v>
      </c>
      <c r="E128" s="11">
        <v>19109.606500000002</v>
      </c>
      <c r="F128" s="11">
        <v>3249.6849000000002</v>
      </c>
      <c r="G128" s="11">
        <v>9113</v>
      </c>
      <c r="H128" s="11">
        <v>6194.3548000000001</v>
      </c>
      <c r="I128" s="11">
        <v>3889.7993999999999</v>
      </c>
      <c r="J128" s="11">
        <v>1734.3081</v>
      </c>
      <c r="K128" s="11">
        <v>770</v>
      </c>
      <c r="L128" s="11">
        <v>862</v>
      </c>
      <c r="M128" s="11">
        <v>563.47059999999999</v>
      </c>
      <c r="N128" s="11">
        <v>633.43290000000002</v>
      </c>
      <c r="O128" s="11">
        <v>122.3158</v>
      </c>
      <c r="P128" s="11">
        <v>139.43690000000001</v>
      </c>
      <c r="Q128" s="11">
        <v>4634</v>
      </c>
      <c r="R128" s="11">
        <v>890.75800000000004</v>
      </c>
      <c r="S128" s="11">
        <v>7557.8779999999997</v>
      </c>
      <c r="T128" s="11">
        <v>690.78150000000005</v>
      </c>
      <c r="U128" s="11">
        <v>1054</v>
      </c>
      <c r="V128" s="11">
        <v>1754</v>
      </c>
      <c r="W128" s="11">
        <v>159.387</v>
      </c>
      <c r="X128" s="11">
        <v>312.62099999999998</v>
      </c>
      <c r="Y128" s="11">
        <v>66.678899999999999</v>
      </c>
      <c r="Z128" s="11">
        <v>143.13220000000001</v>
      </c>
    </row>
    <row r="129" spans="1:26" ht="13" x14ac:dyDescent="0.15">
      <c r="A129" s="10" t="s">
        <v>49</v>
      </c>
      <c r="B129" s="10">
        <v>1</v>
      </c>
      <c r="C129" s="11">
        <v>27704</v>
      </c>
      <c r="D129" s="11">
        <v>15291.352500000001</v>
      </c>
      <c r="E129" s="11">
        <v>20524.484199999999</v>
      </c>
      <c r="F129" s="11">
        <v>6480.7835999999998</v>
      </c>
      <c r="G129" s="11">
        <v>11786</v>
      </c>
      <c r="H129" s="11">
        <v>11915.682699999999</v>
      </c>
      <c r="I129" s="11">
        <v>3109.9998999999998</v>
      </c>
      <c r="J129" s="11">
        <v>2560.7337000000002</v>
      </c>
      <c r="K129" s="11">
        <v>1259</v>
      </c>
      <c r="L129" s="11">
        <v>1457</v>
      </c>
      <c r="M129" s="11">
        <v>999.83860000000004</v>
      </c>
      <c r="N129" s="11">
        <v>1166.2593999999999</v>
      </c>
      <c r="O129" s="11">
        <v>165.6174</v>
      </c>
      <c r="P129" s="11">
        <v>191.93289999999999</v>
      </c>
      <c r="Q129" s="11">
        <v>4247</v>
      </c>
      <c r="R129" s="11">
        <v>634.39189999999996</v>
      </c>
      <c r="S129" s="11">
        <v>6792.3630999999996</v>
      </c>
      <c r="T129" s="11">
        <v>932.52629999999999</v>
      </c>
      <c r="U129" s="11">
        <v>1583</v>
      </c>
      <c r="V129" s="11">
        <v>2592</v>
      </c>
      <c r="W129" s="11">
        <v>199.4984</v>
      </c>
      <c r="X129" s="11">
        <v>419.2407</v>
      </c>
      <c r="Y129" s="11">
        <v>99.355599999999995</v>
      </c>
      <c r="Z129" s="11">
        <v>229.2826</v>
      </c>
    </row>
    <row r="130" spans="1:26" ht="13" x14ac:dyDescent="0.15">
      <c r="A130" s="10" t="s">
        <v>49</v>
      </c>
      <c r="B130" s="10">
        <v>2</v>
      </c>
      <c r="C130" s="11">
        <v>9350</v>
      </c>
      <c r="D130" s="11">
        <v>2864.9166</v>
      </c>
      <c r="E130" s="11">
        <v>9204.2898000000005</v>
      </c>
      <c r="F130" s="11">
        <v>1430.4981</v>
      </c>
      <c r="G130" s="11">
        <v>2767</v>
      </c>
      <c r="H130" s="11">
        <v>2084.739</v>
      </c>
      <c r="I130" s="11">
        <v>1090.4919</v>
      </c>
      <c r="J130" s="11">
        <v>541.20669999999996</v>
      </c>
      <c r="K130" s="11">
        <v>310</v>
      </c>
      <c r="L130" s="11">
        <v>354</v>
      </c>
      <c r="M130" s="11">
        <v>222.1634</v>
      </c>
      <c r="N130" s="11">
        <v>256.45659999999998</v>
      </c>
      <c r="O130" s="11">
        <v>47.182000000000002</v>
      </c>
      <c r="P130" s="11">
        <v>51.656599999999997</v>
      </c>
      <c r="Q130" s="11">
        <v>6522</v>
      </c>
      <c r="R130" s="11">
        <v>841.90039999999999</v>
      </c>
      <c r="S130" s="11">
        <v>8881.5645000000004</v>
      </c>
      <c r="T130" s="11">
        <v>709.48900000000003</v>
      </c>
      <c r="U130" s="11">
        <v>1560</v>
      </c>
      <c r="V130" s="11">
        <v>2122</v>
      </c>
      <c r="W130" s="11">
        <v>191.0446</v>
      </c>
      <c r="X130" s="11">
        <v>298.94799999999998</v>
      </c>
      <c r="Y130" s="11">
        <v>70.863600000000005</v>
      </c>
      <c r="Z130" s="11">
        <v>118.6174</v>
      </c>
    </row>
    <row r="131" spans="1:26" ht="13" x14ac:dyDescent="0.15">
      <c r="A131" s="10" t="s">
        <v>49</v>
      </c>
      <c r="B131" s="10">
        <v>3</v>
      </c>
      <c r="C131" s="11">
        <v>11121</v>
      </c>
      <c r="D131" s="11">
        <v>3642.0502999999999</v>
      </c>
      <c r="E131" s="11">
        <v>11164.0635</v>
      </c>
      <c r="F131" s="11">
        <v>1162.3199</v>
      </c>
      <c r="G131" s="11">
        <v>3003</v>
      </c>
      <c r="H131" s="11">
        <v>2527.4063000000001</v>
      </c>
      <c r="I131" s="11">
        <v>1060.7611999999999</v>
      </c>
      <c r="J131" s="11">
        <v>453.6703</v>
      </c>
      <c r="K131" s="11">
        <v>377</v>
      </c>
      <c r="L131" s="11">
        <v>451</v>
      </c>
      <c r="M131" s="11">
        <v>275.23340000000002</v>
      </c>
      <c r="N131" s="11">
        <v>338.42239999999998</v>
      </c>
      <c r="O131" s="11">
        <v>31.129799999999999</v>
      </c>
      <c r="P131" s="11">
        <v>40.049799999999998</v>
      </c>
      <c r="Q131" s="11">
        <v>3682</v>
      </c>
      <c r="R131" s="11">
        <v>424.52100000000002</v>
      </c>
      <c r="S131" s="11">
        <v>5394.5547999999999</v>
      </c>
      <c r="T131" s="11">
        <v>250.9408</v>
      </c>
      <c r="U131" s="11">
        <v>966</v>
      </c>
      <c r="V131" s="11">
        <v>1451</v>
      </c>
      <c r="W131" s="11">
        <v>112.55329999999999</v>
      </c>
      <c r="X131" s="11">
        <v>194.5462</v>
      </c>
      <c r="Y131" s="11">
        <v>27.607399999999998</v>
      </c>
      <c r="Z131" s="11">
        <v>52.385100000000001</v>
      </c>
    </row>
    <row r="132" spans="1:26" ht="13" x14ac:dyDescent="0.15">
      <c r="A132" s="10" t="s">
        <v>49</v>
      </c>
      <c r="B132" s="10">
        <v>4</v>
      </c>
      <c r="C132" s="11">
        <v>11287</v>
      </c>
      <c r="D132" s="11">
        <v>1354.5525</v>
      </c>
      <c r="E132" s="11">
        <v>12920.790800000001</v>
      </c>
      <c r="F132" s="11">
        <v>959.86310000000003</v>
      </c>
      <c r="G132" s="11">
        <v>1789</v>
      </c>
      <c r="H132" s="11">
        <v>622.81370000000004</v>
      </c>
      <c r="I132" s="11">
        <v>993.08860000000004</v>
      </c>
      <c r="J132" s="11">
        <v>299.05739999999997</v>
      </c>
      <c r="K132" s="11">
        <v>184</v>
      </c>
      <c r="L132" s="11">
        <v>208</v>
      </c>
      <c r="M132" s="11">
        <v>123.63420000000001</v>
      </c>
      <c r="N132" s="11">
        <v>141.93430000000001</v>
      </c>
      <c r="O132" s="11">
        <v>22.777200000000001</v>
      </c>
      <c r="P132" s="11">
        <v>24.279900000000001</v>
      </c>
      <c r="Q132" s="11">
        <v>4690</v>
      </c>
      <c r="R132" s="11">
        <v>467.18830000000003</v>
      </c>
      <c r="S132" s="11">
        <v>7186.8548000000001</v>
      </c>
      <c r="T132" s="11">
        <v>357.9522</v>
      </c>
      <c r="U132" s="11">
        <v>1760</v>
      </c>
      <c r="V132" s="11">
        <v>2879</v>
      </c>
      <c r="W132" s="11">
        <v>211.9845</v>
      </c>
      <c r="X132" s="11">
        <v>377.95319999999998</v>
      </c>
      <c r="Y132" s="11">
        <v>56.6845</v>
      </c>
      <c r="Z132" s="11">
        <v>96.541399999999996</v>
      </c>
    </row>
    <row r="133" spans="1:26" ht="13" x14ac:dyDescent="0.15">
      <c r="A133" s="10" t="s">
        <v>49</v>
      </c>
      <c r="B133" s="10">
        <v>5</v>
      </c>
      <c r="C133" s="11">
        <v>14129</v>
      </c>
      <c r="D133" s="11">
        <v>2427.3137999999999</v>
      </c>
      <c r="E133" s="11">
        <v>15969.361500000001</v>
      </c>
      <c r="F133" s="11">
        <v>619.8904</v>
      </c>
      <c r="G133" s="11">
        <v>1847</v>
      </c>
      <c r="H133" s="11">
        <v>1222.9019000000001</v>
      </c>
      <c r="I133" s="11">
        <v>887.32529999999997</v>
      </c>
      <c r="J133" s="11">
        <v>130.5943</v>
      </c>
      <c r="K133" s="11">
        <v>254</v>
      </c>
      <c r="L133" s="11">
        <v>293</v>
      </c>
      <c r="M133" s="11">
        <v>163.22630000000001</v>
      </c>
      <c r="N133" s="11">
        <v>191.93780000000001</v>
      </c>
      <c r="O133" s="11">
        <v>17.858699999999999</v>
      </c>
      <c r="P133" s="11">
        <v>19.923400000000001</v>
      </c>
      <c r="Q133" s="11">
        <v>6195</v>
      </c>
      <c r="R133" s="11">
        <v>622.94799999999998</v>
      </c>
      <c r="S133" s="11">
        <v>9914.5761000000002</v>
      </c>
      <c r="T133" s="11">
        <v>345.58080000000001</v>
      </c>
      <c r="U133" s="11">
        <v>2963</v>
      </c>
      <c r="V133" s="11">
        <v>5078</v>
      </c>
      <c r="W133" s="11">
        <v>313.77179999999998</v>
      </c>
      <c r="X133" s="11">
        <v>588.99260000000004</v>
      </c>
      <c r="Y133" s="11">
        <v>64.373599999999996</v>
      </c>
      <c r="Z133" s="11">
        <v>126.85980000000001</v>
      </c>
    </row>
    <row r="134" spans="1:26" ht="13" x14ac:dyDescent="0.15">
      <c r="A134" s="10" t="s">
        <v>49</v>
      </c>
      <c r="B134" s="10">
        <v>6</v>
      </c>
      <c r="C134" s="11">
        <v>8177</v>
      </c>
      <c r="D134" s="11">
        <v>912.06899999999996</v>
      </c>
      <c r="E134" s="11">
        <v>10364.347299999999</v>
      </c>
      <c r="F134" s="11">
        <v>425.91340000000002</v>
      </c>
      <c r="G134" s="11">
        <v>888</v>
      </c>
      <c r="H134" s="11">
        <v>392.3329</v>
      </c>
      <c r="I134" s="11">
        <v>419.3931</v>
      </c>
      <c r="J134" s="11">
        <v>112.9145</v>
      </c>
      <c r="K134" s="11">
        <v>117</v>
      </c>
      <c r="L134" s="11">
        <v>125</v>
      </c>
      <c r="M134" s="11">
        <v>74.245199999999997</v>
      </c>
      <c r="N134" s="11">
        <v>80.007499999999993</v>
      </c>
      <c r="O134" s="11">
        <v>6.69</v>
      </c>
      <c r="P134" s="11">
        <v>6.7412000000000001</v>
      </c>
      <c r="Q134" s="11">
        <v>5476</v>
      </c>
      <c r="R134" s="11">
        <v>594.48670000000004</v>
      </c>
      <c r="S134" s="11">
        <v>7994.6287000000002</v>
      </c>
      <c r="T134" s="11">
        <v>338.69600000000003</v>
      </c>
      <c r="U134" s="11">
        <v>1978</v>
      </c>
      <c r="V134" s="11">
        <v>2946</v>
      </c>
      <c r="W134" s="11">
        <v>241.24760000000001</v>
      </c>
      <c r="X134" s="11">
        <v>399.73079999999999</v>
      </c>
      <c r="Y134" s="11">
        <v>50.785400000000003</v>
      </c>
      <c r="Z134" s="11">
        <v>100.4836</v>
      </c>
    </row>
    <row r="135" spans="1:26" ht="13" x14ac:dyDescent="0.15">
      <c r="A135" s="10" t="s">
        <v>49</v>
      </c>
      <c r="B135" s="10">
        <v>7</v>
      </c>
      <c r="C135" s="11">
        <v>37115</v>
      </c>
      <c r="D135" s="11">
        <v>28542.780900000002</v>
      </c>
      <c r="E135" s="11">
        <v>24900.955300000001</v>
      </c>
      <c r="F135" s="11">
        <v>3214.9232999999999</v>
      </c>
      <c r="G135" s="11">
        <v>21780</v>
      </c>
      <c r="H135" s="11">
        <v>21953.9804</v>
      </c>
      <c r="I135" s="11">
        <v>8472.5759999999991</v>
      </c>
      <c r="J135" s="11">
        <v>1880.6831</v>
      </c>
      <c r="K135" s="11">
        <v>1531</v>
      </c>
      <c r="L135" s="11">
        <v>1782</v>
      </c>
      <c r="M135" s="11">
        <v>1228.204</v>
      </c>
      <c r="N135" s="11">
        <v>1428.6282000000001</v>
      </c>
      <c r="O135" s="11">
        <v>80.129800000000003</v>
      </c>
      <c r="P135" s="11">
        <v>87.834800000000001</v>
      </c>
      <c r="Q135" s="11">
        <v>3490</v>
      </c>
      <c r="R135" s="11">
        <v>1073.8314</v>
      </c>
      <c r="S135" s="11">
        <v>6485.6966000000002</v>
      </c>
      <c r="T135" s="11">
        <v>327.42540000000002</v>
      </c>
      <c r="U135" s="11">
        <v>570</v>
      </c>
      <c r="V135" s="11">
        <v>994</v>
      </c>
      <c r="W135" s="11">
        <v>125.0518</v>
      </c>
      <c r="X135" s="11">
        <v>236.47040000000001</v>
      </c>
      <c r="Y135" s="11">
        <v>19.4587</v>
      </c>
      <c r="Z135" s="11">
        <v>39.086500000000001</v>
      </c>
    </row>
    <row r="136" spans="1:26" ht="13" x14ac:dyDescent="0.15">
      <c r="A136" s="10" t="s">
        <v>49</v>
      </c>
      <c r="B136" s="10">
        <v>8</v>
      </c>
      <c r="C136" s="11">
        <v>11550</v>
      </c>
      <c r="D136" s="11">
        <v>1543.4036000000001</v>
      </c>
      <c r="E136" s="11">
        <v>15520.9588</v>
      </c>
      <c r="F136" s="11">
        <v>329.20589999999999</v>
      </c>
      <c r="G136" s="11">
        <v>1290</v>
      </c>
      <c r="H136" s="11">
        <v>872.72820000000002</v>
      </c>
      <c r="I136" s="11">
        <v>650.89390000000003</v>
      </c>
      <c r="J136" s="11">
        <v>82.293000000000006</v>
      </c>
      <c r="K136" s="11">
        <v>108</v>
      </c>
      <c r="L136" s="11">
        <v>115</v>
      </c>
      <c r="M136" s="11">
        <v>63.269399999999997</v>
      </c>
      <c r="N136" s="11">
        <v>69.364099999999993</v>
      </c>
      <c r="O136" s="11">
        <v>2.5760999999999998</v>
      </c>
      <c r="P136" s="11">
        <v>4.2803000000000004</v>
      </c>
      <c r="Q136" s="11">
        <v>4079</v>
      </c>
      <c r="R136" s="11">
        <v>287.63869999999997</v>
      </c>
      <c r="S136" s="11">
        <v>6250.96</v>
      </c>
      <c r="T136" s="11">
        <v>135.85570000000001</v>
      </c>
      <c r="U136" s="11">
        <v>932</v>
      </c>
      <c r="V136" s="11">
        <v>1398</v>
      </c>
      <c r="W136" s="11">
        <v>59.471699999999998</v>
      </c>
      <c r="X136" s="11">
        <v>103.95780000000001</v>
      </c>
      <c r="Y136" s="11">
        <v>11.240399999999999</v>
      </c>
      <c r="Z136" s="11">
        <v>20.058399999999999</v>
      </c>
    </row>
    <row r="137" spans="1:26" ht="13" x14ac:dyDescent="0.15">
      <c r="A137" s="10" t="s">
        <v>49</v>
      </c>
      <c r="B137" s="10">
        <v>9</v>
      </c>
      <c r="C137" s="11">
        <v>13228</v>
      </c>
      <c r="D137" s="11">
        <v>1340.0730000000001</v>
      </c>
      <c r="E137" s="11">
        <v>17650.355200000002</v>
      </c>
      <c r="F137" s="11">
        <v>574.9991</v>
      </c>
      <c r="G137" s="11">
        <v>2314</v>
      </c>
      <c r="H137" s="11">
        <v>613.52049999999997</v>
      </c>
      <c r="I137" s="11">
        <v>1840.7472</v>
      </c>
      <c r="J137" s="11">
        <v>227.08109999999999</v>
      </c>
      <c r="K137" s="11">
        <v>92</v>
      </c>
      <c r="L137" s="11">
        <v>96</v>
      </c>
      <c r="M137" s="11">
        <v>42.0867</v>
      </c>
      <c r="N137" s="11">
        <v>45.330199999999998</v>
      </c>
      <c r="O137" s="11">
        <v>9.048</v>
      </c>
      <c r="P137" s="11">
        <v>9.0655000000000001</v>
      </c>
      <c r="Q137" s="11">
        <v>4087</v>
      </c>
      <c r="R137" s="11">
        <v>391.41469999999998</v>
      </c>
      <c r="S137" s="11">
        <v>6177.4583000000002</v>
      </c>
      <c r="T137" s="11">
        <v>177.99340000000001</v>
      </c>
      <c r="U137" s="11">
        <v>847</v>
      </c>
      <c r="V137" s="11">
        <v>1314</v>
      </c>
      <c r="W137" s="11">
        <v>79.034400000000005</v>
      </c>
      <c r="X137" s="11">
        <v>136.67750000000001</v>
      </c>
      <c r="Y137" s="11">
        <v>19.899000000000001</v>
      </c>
      <c r="Z137" s="11">
        <v>30.140699999999999</v>
      </c>
    </row>
    <row r="138" spans="1:26" ht="13" x14ac:dyDescent="0.15">
      <c r="A138" s="10" t="s">
        <v>51</v>
      </c>
      <c r="B138" s="10">
        <v>1</v>
      </c>
      <c r="C138" s="11">
        <v>16952</v>
      </c>
      <c r="D138" s="11">
        <v>5096.7474000000002</v>
      </c>
      <c r="E138" s="11">
        <v>18514.415000000001</v>
      </c>
      <c r="F138" s="11">
        <v>670.31039999999996</v>
      </c>
      <c r="G138" s="11">
        <v>2699</v>
      </c>
      <c r="H138" s="11">
        <v>2296.8027999999999</v>
      </c>
      <c r="I138" s="11">
        <v>1032.0754999999999</v>
      </c>
      <c r="J138" s="11">
        <v>132.5692</v>
      </c>
      <c r="K138" s="11">
        <v>320</v>
      </c>
      <c r="L138" s="11">
        <v>351</v>
      </c>
      <c r="M138" s="11">
        <v>221.595</v>
      </c>
      <c r="N138" s="11">
        <v>242.2629</v>
      </c>
      <c r="O138" s="11">
        <v>15.2448</v>
      </c>
      <c r="P138" s="11">
        <v>16.029599999999999</v>
      </c>
      <c r="Q138" s="11">
        <v>2228</v>
      </c>
      <c r="R138" s="11">
        <v>544.596</v>
      </c>
      <c r="S138" s="11">
        <v>2710.9101000000001</v>
      </c>
      <c r="T138" s="11">
        <v>79.825800000000001</v>
      </c>
      <c r="U138" s="11">
        <v>236</v>
      </c>
      <c r="V138" s="11">
        <v>357</v>
      </c>
      <c r="W138" s="11">
        <v>44.988999999999997</v>
      </c>
      <c r="X138" s="11">
        <v>70.904499999999999</v>
      </c>
      <c r="Y138" s="11">
        <v>4.9028999999999998</v>
      </c>
      <c r="Z138" s="11">
        <v>10.750500000000001</v>
      </c>
    </row>
    <row r="139" spans="1:26" ht="13" x14ac:dyDescent="0.15">
      <c r="A139" s="10" t="s">
        <v>51</v>
      </c>
      <c r="B139" s="10">
        <v>2</v>
      </c>
      <c r="C139" s="11">
        <v>18384</v>
      </c>
      <c r="D139" s="11">
        <v>4284.0913</v>
      </c>
      <c r="E139" s="11">
        <v>20958.502799999998</v>
      </c>
      <c r="F139" s="11">
        <v>955.16589999999997</v>
      </c>
      <c r="G139" s="11">
        <v>2212</v>
      </c>
      <c r="H139" s="11">
        <v>1565.3595</v>
      </c>
      <c r="I139" s="11">
        <v>972.71040000000005</v>
      </c>
      <c r="J139" s="11">
        <v>212.3724</v>
      </c>
      <c r="K139" s="11">
        <v>231</v>
      </c>
      <c r="L139" s="11">
        <v>261</v>
      </c>
      <c r="M139" s="11">
        <v>138.20490000000001</v>
      </c>
      <c r="N139" s="11">
        <v>160.4332</v>
      </c>
      <c r="O139" s="11">
        <v>22.005400000000002</v>
      </c>
      <c r="P139" s="11">
        <v>26.454899999999999</v>
      </c>
      <c r="Q139" s="11">
        <v>1364</v>
      </c>
      <c r="R139" s="11">
        <v>283.1429</v>
      </c>
      <c r="S139" s="11">
        <v>1814.6241</v>
      </c>
      <c r="T139" s="11">
        <v>60.14</v>
      </c>
      <c r="U139" s="11">
        <v>231</v>
      </c>
      <c r="V139" s="11">
        <v>377</v>
      </c>
      <c r="W139" s="11">
        <v>34.995100000000001</v>
      </c>
      <c r="X139" s="11">
        <v>61.676600000000001</v>
      </c>
      <c r="Y139" s="11">
        <v>4.6919000000000004</v>
      </c>
      <c r="Z139" s="11">
        <v>7.8197999999999999</v>
      </c>
    </row>
    <row r="140" spans="1:26" ht="13" x14ac:dyDescent="0.15">
      <c r="A140" s="10" t="s">
        <v>51</v>
      </c>
      <c r="B140" s="10">
        <v>3</v>
      </c>
      <c r="C140" s="11">
        <v>36133</v>
      </c>
      <c r="D140" s="11">
        <v>20983.9195</v>
      </c>
      <c r="E140" s="11">
        <v>31801.026300000001</v>
      </c>
      <c r="F140" s="11">
        <v>1923.4251999999999</v>
      </c>
      <c r="G140" s="11">
        <v>18936</v>
      </c>
      <c r="H140" s="11">
        <v>16625.189999999999</v>
      </c>
      <c r="I140" s="11">
        <v>10203.394</v>
      </c>
      <c r="J140" s="11">
        <v>1101.5889999999999</v>
      </c>
      <c r="K140" s="11">
        <v>1040</v>
      </c>
      <c r="L140" s="11">
        <v>1190</v>
      </c>
      <c r="M140" s="11">
        <v>587.25009999999997</v>
      </c>
      <c r="N140" s="11">
        <v>696.93399999999997</v>
      </c>
      <c r="O140" s="11">
        <v>87.300700000000006</v>
      </c>
      <c r="P140" s="11">
        <v>104.4448</v>
      </c>
      <c r="Q140" s="11">
        <v>2506</v>
      </c>
      <c r="R140" s="11">
        <v>813.49170000000004</v>
      </c>
      <c r="S140" s="11">
        <v>4365.5105000000003</v>
      </c>
      <c r="T140" s="11">
        <v>163.79990000000001</v>
      </c>
      <c r="U140" s="11">
        <v>554</v>
      </c>
      <c r="V140" s="11">
        <v>1070</v>
      </c>
      <c r="W140" s="11">
        <v>90.902500000000003</v>
      </c>
      <c r="X140" s="11">
        <v>186.84460000000001</v>
      </c>
      <c r="Y140" s="11">
        <v>13.5634</v>
      </c>
      <c r="Z140" s="11">
        <v>29.088799999999999</v>
      </c>
    </row>
    <row r="141" spans="1:26" ht="13" x14ac:dyDescent="0.15">
      <c r="A141" s="10" t="s">
        <v>51</v>
      </c>
      <c r="B141" s="10">
        <v>4</v>
      </c>
      <c r="C141" s="11">
        <v>19733</v>
      </c>
      <c r="D141" s="11">
        <v>2893.8998999999999</v>
      </c>
      <c r="E141" s="11">
        <v>23743.606500000002</v>
      </c>
      <c r="F141" s="11">
        <v>954.50729999999999</v>
      </c>
      <c r="G141" s="11">
        <v>1790</v>
      </c>
      <c r="H141" s="11">
        <v>910.72260000000006</v>
      </c>
      <c r="I141" s="11">
        <v>1062.2203</v>
      </c>
      <c r="J141" s="11">
        <v>175.83860000000001</v>
      </c>
      <c r="K141" s="11">
        <v>104</v>
      </c>
      <c r="L141" s="11">
        <v>115</v>
      </c>
      <c r="M141" s="11">
        <v>61.902099999999997</v>
      </c>
      <c r="N141" s="11">
        <v>68.911199999999994</v>
      </c>
      <c r="O141" s="11">
        <v>14.9663</v>
      </c>
      <c r="P141" s="11">
        <v>17.297899999999998</v>
      </c>
      <c r="Q141" s="11">
        <v>1630</v>
      </c>
      <c r="R141" s="11">
        <v>180.86369999999999</v>
      </c>
      <c r="S141" s="11">
        <v>2398.2961</v>
      </c>
      <c r="T141" s="11">
        <v>82.384799999999998</v>
      </c>
      <c r="U141" s="11">
        <v>253</v>
      </c>
      <c r="V141" s="11">
        <v>367</v>
      </c>
      <c r="W141" s="11">
        <v>27.261500000000002</v>
      </c>
      <c r="X141" s="11">
        <v>45.923999999999999</v>
      </c>
      <c r="Y141" s="11">
        <v>7.0933000000000002</v>
      </c>
      <c r="Z141" s="11">
        <v>12.9993</v>
      </c>
    </row>
    <row r="142" spans="1:26" ht="13" x14ac:dyDescent="0.15">
      <c r="A142" s="10" t="s">
        <v>51</v>
      </c>
      <c r="B142" s="10">
        <v>5</v>
      </c>
      <c r="C142" s="11">
        <v>13430</v>
      </c>
      <c r="D142" s="11">
        <v>1129.7648999999999</v>
      </c>
      <c r="E142" s="11">
        <v>18257.603999999999</v>
      </c>
      <c r="F142" s="11">
        <v>252.56</v>
      </c>
      <c r="G142" s="11">
        <v>132</v>
      </c>
      <c r="H142" s="11">
        <v>71.5779</v>
      </c>
      <c r="I142" s="11">
        <v>79.597300000000004</v>
      </c>
      <c r="J142" s="11">
        <v>8.6236999999999995</v>
      </c>
      <c r="K142" s="11">
        <v>18</v>
      </c>
      <c r="L142" s="11">
        <v>19</v>
      </c>
      <c r="M142" s="11">
        <v>5.5027999999999997</v>
      </c>
      <c r="N142" s="11">
        <v>5.8224999999999998</v>
      </c>
      <c r="O142" s="11">
        <v>0.55830000000000002</v>
      </c>
      <c r="P142" s="11">
        <v>0.56410000000000005</v>
      </c>
      <c r="Q142" s="11">
        <v>1117</v>
      </c>
      <c r="R142" s="11">
        <v>70.241100000000003</v>
      </c>
      <c r="S142" s="11">
        <v>1464.4586999999999</v>
      </c>
      <c r="T142" s="11">
        <v>20.700500000000002</v>
      </c>
      <c r="U142" s="11">
        <v>14</v>
      </c>
      <c r="V142" s="11">
        <v>29</v>
      </c>
      <c r="W142" s="11">
        <v>0.73480000000000001</v>
      </c>
      <c r="X142" s="11">
        <v>1.9603999999999999</v>
      </c>
      <c r="Y142" s="11">
        <v>8.2299999999999998E-2</v>
      </c>
      <c r="Z142" s="11">
        <v>0.15310000000000001</v>
      </c>
    </row>
    <row r="143" spans="1:26" ht="13" x14ac:dyDescent="0.15">
      <c r="A143" s="10" t="s">
        <v>51</v>
      </c>
      <c r="B143" s="10">
        <v>6</v>
      </c>
      <c r="C143" s="11">
        <v>24851</v>
      </c>
      <c r="D143" s="11">
        <v>7699.2947000000004</v>
      </c>
      <c r="E143" s="11">
        <v>27531.9326</v>
      </c>
      <c r="F143" s="11">
        <v>1365.3684000000001</v>
      </c>
      <c r="G143" s="11">
        <v>7410</v>
      </c>
      <c r="H143" s="11">
        <v>4581.5239000000001</v>
      </c>
      <c r="I143" s="11">
        <v>5222.9002</v>
      </c>
      <c r="J143" s="11">
        <v>584.346</v>
      </c>
      <c r="K143" s="11">
        <v>370</v>
      </c>
      <c r="L143" s="11">
        <v>426</v>
      </c>
      <c r="M143" s="11">
        <v>208.2379</v>
      </c>
      <c r="N143" s="11">
        <v>246.3852</v>
      </c>
      <c r="O143" s="11">
        <v>29.3325</v>
      </c>
      <c r="P143" s="11">
        <v>32.968299999999999</v>
      </c>
      <c r="Q143" s="11">
        <v>1891</v>
      </c>
      <c r="R143" s="11">
        <v>301.18180000000001</v>
      </c>
      <c r="S143" s="11">
        <v>3018.8762999999999</v>
      </c>
      <c r="T143" s="11">
        <v>84.540499999999994</v>
      </c>
      <c r="U143" s="11">
        <v>298</v>
      </c>
      <c r="V143" s="11">
        <v>481</v>
      </c>
      <c r="W143" s="11">
        <v>43.685499999999998</v>
      </c>
      <c r="X143" s="11">
        <v>77.217600000000004</v>
      </c>
      <c r="Y143" s="11">
        <v>8.4427000000000003</v>
      </c>
      <c r="Z143" s="11">
        <v>12.4382</v>
      </c>
    </row>
    <row r="144" spans="1:26" ht="13" x14ac:dyDescent="0.15">
      <c r="A144" s="10" t="s">
        <v>53</v>
      </c>
      <c r="B144" s="10">
        <v>1</v>
      </c>
      <c r="C144" s="11">
        <v>47003</v>
      </c>
      <c r="D144" s="11">
        <v>7021.4939999999997</v>
      </c>
      <c r="E144" s="11">
        <v>53039.345699999998</v>
      </c>
      <c r="F144" s="11">
        <v>16355.8549</v>
      </c>
      <c r="G144" s="11">
        <v>14545</v>
      </c>
      <c r="H144" s="11">
        <v>4850.9269999999997</v>
      </c>
      <c r="I144" s="11">
        <v>8165.2768999999998</v>
      </c>
      <c r="J144" s="11">
        <v>9867.3439999999991</v>
      </c>
      <c r="K144" s="11">
        <v>976</v>
      </c>
      <c r="L144" s="11">
        <v>1131</v>
      </c>
      <c r="M144" s="11">
        <v>642.96789999999999</v>
      </c>
      <c r="N144" s="11">
        <v>759.20709999999997</v>
      </c>
      <c r="O144" s="11">
        <v>518.76419999999996</v>
      </c>
      <c r="P144" s="11">
        <v>596.79809999999998</v>
      </c>
      <c r="Q144" s="11">
        <v>2490</v>
      </c>
      <c r="R144" s="11">
        <v>137.67750000000001</v>
      </c>
      <c r="S144" s="11">
        <v>3728.4965999999999</v>
      </c>
      <c r="T144" s="11">
        <v>373.62400000000002</v>
      </c>
      <c r="U144" s="11">
        <v>511</v>
      </c>
      <c r="V144" s="11">
        <v>717</v>
      </c>
      <c r="W144" s="11">
        <v>44.045000000000002</v>
      </c>
      <c r="X144" s="11">
        <v>80.693899999999999</v>
      </c>
      <c r="Y144" s="11">
        <v>24.377199999999998</v>
      </c>
      <c r="Z144" s="11">
        <v>42.341200000000001</v>
      </c>
    </row>
    <row r="145" spans="1:26" ht="13" x14ac:dyDescent="0.15">
      <c r="A145" s="10" t="s">
        <v>53</v>
      </c>
      <c r="B145" s="10">
        <v>2</v>
      </c>
      <c r="C145" s="11">
        <v>36623</v>
      </c>
      <c r="D145" s="11">
        <v>5099.9207999999999</v>
      </c>
      <c r="E145" s="11">
        <v>46025.58</v>
      </c>
      <c r="F145" s="11">
        <v>6450.8419999999996</v>
      </c>
      <c r="G145" s="11">
        <v>9674</v>
      </c>
      <c r="H145" s="11">
        <v>3248.0594999999998</v>
      </c>
      <c r="I145" s="11">
        <v>7855.2235000000001</v>
      </c>
      <c r="J145" s="11">
        <v>3780.7836000000002</v>
      </c>
      <c r="K145" s="11">
        <v>443</v>
      </c>
      <c r="L145" s="11">
        <v>548</v>
      </c>
      <c r="M145" s="11">
        <v>253.80420000000001</v>
      </c>
      <c r="N145" s="11">
        <v>339.577</v>
      </c>
      <c r="O145" s="11">
        <v>114.7002</v>
      </c>
      <c r="P145" s="11">
        <v>140.33940000000001</v>
      </c>
      <c r="Q145" s="11">
        <v>3710</v>
      </c>
      <c r="R145" s="11">
        <v>199.14779999999999</v>
      </c>
      <c r="S145" s="11">
        <v>5761.0514000000003</v>
      </c>
      <c r="T145" s="11">
        <v>353.97480000000002</v>
      </c>
      <c r="U145" s="11">
        <v>1074</v>
      </c>
      <c r="V145" s="11">
        <v>1785</v>
      </c>
      <c r="W145" s="11">
        <v>175.9478</v>
      </c>
      <c r="X145" s="11">
        <v>320.76819999999998</v>
      </c>
      <c r="Y145" s="11">
        <v>31.206199999999999</v>
      </c>
      <c r="Z145" s="11">
        <v>64.187600000000003</v>
      </c>
    </row>
    <row r="146" spans="1:26" ht="13" x14ac:dyDescent="0.15">
      <c r="A146" s="10" t="s">
        <v>53</v>
      </c>
      <c r="B146" s="10">
        <v>3</v>
      </c>
      <c r="C146" s="11">
        <v>36397</v>
      </c>
      <c r="D146" s="11">
        <v>3978.6732999999999</v>
      </c>
      <c r="E146" s="11">
        <v>39241.408799999997</v>
      </c>
      <c r="F146" s="11">
        <v>12519.5219</v>
      </c>
      <c r="G146" s="11">
        <v>9916</v>
      </c>
      <c r="H146" s="11">
        <v>2086.8521000000001</v>
      </c>
      <c r="I146" s="11">
        <v>5807.5753000000004</v>
      </c>
      <c r="J146" s="11">
        <v>6660.3612000000003</v>
      </c>
      <c r="K146" s="11">
        <v>960</v>
      </c>
      <c r="L146" s="11">
        <v>1204</v>
      </c>
      <c r="M146" s="11">
        <v>646.7568</v>
      </c>
      <c r="N146" s="11">
        <v>845.42880000000002</v>
      </c>
      <c r="O146" s="11">
        <v>429.18060000000003</v>
      </c>
      <c r="P146" s="11">
        <v>535.54960000000005</v>
      </c>
      <c r="Q146" s="11">
        <v>3726</v>
      </c>
      <c r="R146" s="11">
        <v>221.04820000000001</v>
      </c>
      <c r="S146" s="11">
        <v>5662.8504999999996</v>
      </c>
      <c r="T146" s="11">
        <v>535.11310000000003</v>
      </c>
      <c r="U146" s="11">
        <v>1100</v>
      </c>
      <c r="V146" s="11">
        <v>1852</v>
      </c>
      <c r="W146" s="11">
        <v>183.82810000000001</v>
      </c>
      <c r="X146" s="11">
        <v>354.34899999999999</v>
      </c>
      <c r="Y146" s="11">
        <v>51.229599999999998</v>
      </c>
      <c r="Z146" s="11">
        <v>96.977800000000002</v>
      </c>
    </row>
    <row r="147" spans="1:26" ht="13" x14ac:dyDescent="0.15">
      <c r="A147" s="10" t="s">
        <v>53</v>
      </c>
      <c r="B147" s="10">
        <v>4</v>
      </c>
      <c r="C147" s="11">
        <v>39069</v>
      </c>
      <c r="D147" s="11">
        <v>3380.0562</v>
      </c>
      <c r="E147" s="11">
        <v>52009.192600000002</v>
      </c>
      <c r="F147" s="11">
        <v>3081.6196</v>
      </c>
      <c r="G147" s="11">
        <v>7439</v>
      </c>
      <c r="H147" s="11">
        <v>1467.3621000000001</v>
      </c>
      <c r="I147" s="11">
        <v>6821.9328999999998</v>
      </c>
      <c r="J147" s="11">
        <v>1098.6702</v>
      </c>
      <c r="K147" s="11">
        <v>730</v>
      </c>
      <c r="L147" s="11">
        <v>851</v>
      </c>
      <c r="M147" s="11">
        <v>344.04430000000002</v>
      </c>
      <c r="N147" s="11">
        <v>428.18740000000003</v>
      </c>
      <c r="O147" s="11">
        <v>150.04740000000001</v>
      </c>
      <c r="P147" s="11">
        <v>175.08109999999999</v>
      </c>
      <c r="Q147" s="11">
        <v>4280</v>
      </c>
      <c r="R147" s="11">
        <v>195.0429</v>
      </c>
      <c r="S147" s="11">
        <v>6635.9412000000002</v>
      </c>
      <c r="T147" s="11">
        <v>243.16630000000001</v>
      </c>
      <c r="U147" s="11">
        <v>1556</v>
      </c>
      <c r="V147" s="11">
        <v>2425</v>
      </c>
      <c r="W147" s="11">
        <v>143.47980000000001</v>
      </c>
      <c r="X147" s="11">
        <v>248.87200000000001</v>
      </c>
      <c r="Y147" s="11">
        <v>36.2316</v>
      </c>
      <c r="Z147" s="11">
        <v>72.500799999999998</v>
      </c>
    </row>
    <row r="148" spans="1:26" ht="13" x14ac:dyDescent="0.15">
      <c r="A148" s="10" t="s">
        <v>53</v>
      </c>
      <c r="B148" s="10">
        <v>5</v>
      </c>
      <c r="C148" s="11">
        <v>38451</v>
      </c>
      <c r="D148" s="11">
        <v>5647.1698999999999</v>
      </c>
      <c r="E148" s="11">
        <v>48547.923999999999</v>
      </c>
      <c r="F148" s="11">
        <v>4568.3976000000002</v>
      </c>
      <c r="G148" s="11">
        <v>12727</v>
      </c>
      <c r="H148" s="11">
        <v>3573.5057000000002</v>
      </c>
      <c r="I148" s="11">
        <v>11822.687400000001</v>
      </c>
      <c r="J148" s="11">
        <v>2382.6547999999998</v>
      </c>
      <c r="K148" s="11">
        <v>176</v>
      </c>
      <c r="L148" s="11">
        <v>218</v>
      </c>
      <c r="M148" s="11">
        <v>99.135599999999997</v>
      </c>
      <c r="N148" s="11">
        <v>126.6635</v>
      </c>
      <c r="O148" s="11">
        <v>31.952100000000002</v>
      </c>
      <c r="P148" s="11">
        <v>40.223199999999999</v>
      </c>
      <c r="Q148" s="11">
        <v>4048</v>
      </c>
      <c r="R148" s="11">
        <v>253.93680000000001</v>
      </c>
      <c r="S148" s="11">
        <v>6581.0748999999996</v>
      </c>
      <c r="T148" s="11">
        <v>370.5378</v>
      </c>
      <c r="U148" s="11">
        <v>287</v>
      </c>
      <c r="V148" s="11">
        <v>540</v>
      </c>
      <c r="W148" s="11">
        <v>55.543900000000001</v>
      </c>
      <c r="X148" s="11">
        <v>103.0729</v>
      </c>
      <c r="Y148" s="11">
        <v>6.1201999999999996</v>
      </c>
      <c r="Z148" s="11">
        <v>10.8634</v>
      </c>
    </row>
    <row r="149" spans="1:26" ht="13" x14ac:dyDescent="0.15">
      <c r="A149" s="10" t="s">
        <v>53</v>
      </c>
      <c r="B149" s="10">
        <v>6</v>
      </c>
      <c r="C149" s="11">
        <v>36617</v>
      </c>
      <c r="D149" s="11">
        <v>4068.7024999999999</v>
      </c>
      <c r="E149" s="11">
        <v>44209.177799999998</v>
      </c>
      <c r="F149" s="11">
        <v>6715.3600999999999</v>
      </c>
      <c r="G149" s="11">
        <v>8862</v>
      </c>
      <c r="H149" s="11">
        <v>2371.2298999999998</v>
      </c>
      <c r="I149" s="11">
        <v>6652.6689999999999</v>
      </c>
      <c r="J149" s="11">
        <v>4042.8609999999999</v>
      </c>
      <c r="K149" s="11">
        <v>358</v>
      </c>
      <c r="L149" s="11">
        <v>425</v>
      </c>
      <c r="M149" s="11">
        <v>141.0839</v>
      </c>
      <c r="N149" s="11">
        <v>188.78720000000001</v>
      </c>
      <c r="O149" s="11">
        <v>54.488199999999999</v>
      </c>
      <c r="P149" s="11">
        <v>60.642499999999998</v>
      </c>
      <c r="Q149" s="11">
        <v>5720</v>
      </c>
      <c r="R149" s="11">
        <v>287.54809999999998</v>
      </c>
      <c r="S149" s="11">
        <v>9224.3199000000004</v>
      </c>
      <c r="T149" s="11">
        <v>474.48099999999999</v>
      </c>
      <c r="U149" s="11">
        <v>1387</v>
      </c>
      <c r="V149" s="11">
        <v>2240</v>
      </c>
      <c r="W149" s="11">
        <v>149.86340000000001</v>
      </c>
      <c r="X149" s="11">
        <v>275.85539999999997</v>
      </c>
      <c r="Y149" s="11">
        <v>32.957099999999997</v>
      </c>
      <c r="Z149" s="11">
        <v>59.558399999999999</v>
      </c>
    </row>
    <row r="150" spans="1:26" ht="13" x14ac:dyDescent="0.15">
      <c r="A150" s="10" t="s">
        <v>53</v>
      </c>
      <c r="B150" s="10">
        <v>7</v>
      </c>
      <c r="C150" s="11">
        <v>56049</v>
      </c>
      <c r="D150" s="11">
        <v>29514.045999999998</v>
      </c>
      <c r="E150" s="11">
        <v>49149.394999999997</v>
      </c>
      <c r="F150" s="11">
        <v>18229.884099999999</v>
      </c>
      <c r="G150" s="11">
        <v>41963</v>
      </c>
      <c r="H150" s="11">
        <v>26453.0854</v>
      </c>
      <c r="I150" s="11">
        <v>31038.827399999998</v>
      </c>
      <c r="J150" s="11">
        <v>13734.992</v>
      </c>
      <c r="K150" s="11">
        <v>131</v>
      </c>
      <c r="L150" s="11">
        <v>162</v>
      </c>
      <c r="M150" s="11">
        <v>110.40989999999999</v>
      </c>
      <c r="N150" s="11">
        <v>135.90209999999999</v>
      </c>
      <c r="O150" s="11">
        <v>18.0397</v>
      </c>
      <c r="P150" s="11">
        <v>22.910799999999998</v>
      </c>
      <c r="Q150" s="11">
        <v>1195</v>
      </c>
      <c r="R150" s="11">
        <v>201.50139999999999</v>
      </c>
      <c r="S150" s="11">
        <v>1933.6570999999999</v>
      </c>
      <c r="T150" s="11">
        <v>226.2953</v>
      </c>
      <c r="U150" s="11">
        <v>9</v>
      </c>
      <c r="V150" s="11">
        <v>14</v>
      </c>
      <c r="W150" s="11">
        <v>4.6683000000000003</v>
      </c>
      <c r="X150" s="11">
        <v>5.7367999999999997</v>
      </c>
      <c r="Y150" s="11">
        <v>1.3594999999999999</v>
      </c>
      <c r="Z150" s="11">
        <v>1.3785000000000001</v>
      </c>
    </row>
    <row r="151" spans="1:26" ht="13" x14ac:dyDescent="0.15">
      <c r="A151" s="10" t="s">
        <v>53</v>
      </c>
      <c r="B151" s="10">
        <v>8</v>
      </c>
      <c r="C151" s="11">
        <v>42777</v>
      </c>
      <c r="D151" s="11">
        <v>10538.980799999999</v>
      </c>
      <c r="E151" s="11">
        <v>48501.047100000003</v>
      </c>
      <c r="F151" s="11">
        <v>5956.5974999999999</v>
      </c>
      <c r="G151" s="11">
        <v>17739</v>
      </c>
      <c r="H151" s="11">
        <v>7879.5721000000003</v>
      </c>
      <c r="I151" s="11">
        <v>14802.1286</v>
      </c>
      <c r="J151" s="11">
        <v>3704.768</v>
      </c>
      <c r="K151" s="11">
        <v>983</v>
      </c>
      <c r="L151" s="11">
        <v>1224</v>
      </c>
      <c r="M151" s="11">
        <v>664.78549999999996</v>
      </c>
      <c r="N151" s="11">
        <v>851.24720000000002</v>
      </c>
      <c r="O151" s="11">
        <v>220.9787</v>
      </c>
      <c r="P151" s="11">
        <v>257.93529999999998</v>
      </c>
      <c r="Q151" s="11">
        <v>5517</v>
      </c>
      <c r="R151" s="11">
        <v>663.66079999999999</v>
      </c>
      <c r="S151" s="11">
        <v>8728.5696000000007</v>
      </c>
      <c r="T151" s="11">
        <v>438.29969999999997</v>
      </c>
      <c r="U151" s="11">
        <v>995</v>
      </c>
      <c r="V151" s="11">
        <v>1563</v>
      </c>
      <c r="W151" s="11">
        <v>129.80350000000001</v>
      </c>
      <c r="X151" s="11">
        <v>207.08969999999999</v>
      </c>
      <c r="Y151" s="11">
        <v>28.855799999999999</v>
      </c>
      <c r="Z151" s="11">
        <v>53.676699999999997</v>
      </c>
    </row>
    <row r="152" spans="1:26" ht="13" x14ac:dyDescent="0.15">
      <c r="A152" s="10" t="s">
        <v>53</v>
      </c>
      <c r="B152" s="10">
        <v>9</v>
      </c>
      <c r="C152" s="11">
        <v>38847</v>
      </c>
      <c r="D152" s="11">
        <v>3205.3454999999999</v>
      </c>
      <c r="E152" s="11">
        <v>52663.317999999999</v>
      </c>
      <c r="F152" s="11">
        <v>3773.7941000000001</v>
      </c>
      <c r="G152" s="11">
        <v>6960</v>
      </c>
      <c r="H152" s="11">
        <v>1391.97</v>
      </c>
      <c r="I152" s="11">
        <v>6549.2691000000004</v>
      </c>
      <c r="J152" s="11">
        <v>1672.2924</v>
      </c>
      <c r="K152" s="11">
        <v>939</v>
      </c>
      <c r="L152" s="11">
        <v>1094</v>
      </c>
      <c r="M152" s="11">
        <v>394.77170000000001</v>
      </c>
      <c r="N152" s="11">
        <v>495.9726</v>
      </c>
      <c r="O152" s="11">
        <v>251.97829999999999</v>
      </c>
      <c r="P152" s="11">
        <v>297.54950000000002</v>
      </c>
      <c r="Q152" s="11">
        <v>4635</v>
      </c>
      <c r="R152" s="11">
        <v>181.7878</v>
      </c>
      <c r="S152" s="11">
        <v>7535.3599000000004</v>
      </c>
      <c r="T152" s="11">
        <v>258.29680000000002</v>
      </c>
      <c r="U152" s="11">
        <v>1403</v>
      </c>
      <c r="V152" s="11">
        <v>2132</v>
      </c>
      <c r="W152" s="11">
        <v>85.119399999999999</v>
      </c>
      <c r="X152" s="11">
        <v>140.83430000000001</v>
      </c>
      <c r="Y152" s="11">
        <v>31.4558</v>
      </c>
      <c r="Z152" s="11">
        <v>54.040599999999998</v>
      </c>
    </row>
    <row r="153" spans="1:26" ht="13" x14ac:dyDescent="0.15">
      <c r="A153" s="10" t="s">
        <v>54</v>
      </c>
      <c r="B153" s="10">
        <v>1</v>
      </c>
      <c r="C153" s="11">
        <v>35176</v>
      </c>
      <c r="D153" s="11">
        <v>20409.168399999999</v>
      </c>
      <c r="E153" s="11">
        <v>30003.1872</v>
      </c>
      <c r="F153" s="11">
        <v>2601.1862999999998</v>
      </c>
      <c r="G153" s="11">
        <v>14178</v>
      </c>
      <c r="H153" s="11">
        <v>14044.598099999999</v>
      </c>
      <c r="I153" s="11">
        <v>5358.7583000000004</v>
      </c>
      <c r="J153" s="11">
        <v>1228.6548</v>
      </c>
      <c r="K153" s="11">
        <v>1809</v>
      </c>
      <c r="L153" s="11">
        <v>2215</v>
      </c>
      <c r="M153" s="11">
        <v>1329.2886000000001</v>
      </c>
      <c r="N153" s="11">
        <v>1666.3489</v>
      </c>
      <c r="O153" s="11">
        <v>143.4545</v>
      </c>
      <c r="P153" s="11">
        <v>168.87440000000001</v>
      </c>
      <c r="Q153" s="11">
        <v>3300</v>
      </c>
      <c r="R153" s="11">
        <v>819.66359999999997</v>
      </c>
      <c r="S153" s="11">
        <v>4274.1487999999999</v>
      </c>
      <c r="T153" s="11">
        <v>276.34320000000002</v>
      </c>
      <c r="U153" s="11">
        <v>1046</v>
      </c>
      <c r="V153" s="11">
        <v>1570</v>
      </c>
      <c r="W153" s="11">
        <v>187.23410000000001</v>
      </c>
      <c r="X153" s="11">
        <v>331.3399</v>
      </c>
      <c r="Y153" s="11">
        <v>45.4621</v>
      </c>
      <c r="Z153" s="11">
        <v>76.578400000000002</v>
      </c>
    </row>
    <row r="154" spans="1:26" ht="13" x14ac:dyDescent="0.15">
      <c r="A154" s="10" t="s">
        <v>54</v>
      </c>
      <c r="B154" s="10">
        <v>2</v>
      </c>
      <c r="C154" s="11">
        <v>41037</v>
      </c>
      <c r="D154" s="11">
        <v>30353.122500000001</v>
      </c>
      <c r="E154" s="11">
        <v>28891.348099999999</v>
      </c>
      <c r="F154" s="11">
        <v>3491.4414999999999</v>
      </c>
      <c r="G154" s="11">
        <v>25326</v>
      </c>
      <c r="H154" s="11">
        <v>26205.6217</v>
      </c>
      <c r="I154" s="11">
        <v>9849.2227000000003</v>
      </c>
      <c r="J154" s="11">
        <v>2187.9829</v>
      </c>
      <c r="K154" s="11">
        <v>1333</v>
      </c>
      <c r="L154" s="11">
        <v>1643</v>
      </c>
      <c r="M154" s="11">
        <v>1010.5488</v>
      </c>
      <c r="N154" s="11">
        <v>1260.3444999999999</v>
      </c>
      <c r="O154" s="11">
        <v>127.25449999999999</v>
      </c>
      <c r="P154" s="11">
        <v>145.3897</v>
      </c>
      <c r="Q154" s="11">
        <v>3399</v>
      </c>
      <c r="R154" s="11">
        <v>1133.0714</v>
      </c>
      <c r="S154" s="11">
        <v>5158.9152999999997</v>
      </c>
      <c r="T154" s="11">
        <v>358.78039999999999</v>
      </c>
      <c r="U154" s="11">
        <v>633</v>
      </c>
      <c r="V154" s="11">
        <v>979</v>
      </c>
      <c r="W154" s="11">
        <v>129.79509999999999</v>
      </c>
      <c r="X154" s="11">
        <v>219.62549999999999</v>
      </c>
      <c r="Y154" s="11">
        <v>35.536299999999997</v>
      </c>
      <c r="Z154" s="11">
        <v>51.036999999999999</v>
      </c>
    </row>
    <row r="155" spans="1:26" ht="13" x14ac:dyDescent="0.15">
      <c r="A155" s="10" t="s">
        <v>54</v>
      </c>
      <c r="B155" s="10">
        <v>3</v>
      </c>
      <c r="C155" s="11">
        <v>39252</v>
      </c>
      <c r="D155" s="11">
        <v>18930.019799999998</v>
      </c>
      <c r="E155" s="11">
        <v>31790.785599999999</v>
      </c>
      <c r="F155" s="11">
        <v>5186.2528000000002</v>
      </c>
      <c r="G155" s="11">
        <v>18273</v>
      </c>
      <c r="H155" s="11">
        <v>14405.9619</v>
      </c>
      <c r="I155" s="11">
        <v>7719.3312999999998</v>
      </c>
      <c r="J155" s="11">
        <v>3128.3389999999999</v>
      </c>
      <c r="K155" s="11">
        <v>1261</v>
      </c>
      <c r="L155" s="11">
        <v>1552</v>
      </c>
      <c r="M155" s="11">
        <v>996.00760000000002</v>
      </c>
      <c r="N155" s="11">
        <v>1232.5604000000001</v>
      </c>
      <c r="O155" s="11">
        <v>119.33450000000001</v>
      </c>
      <c r="P155" s="11">
        <v>136.95779999999999</v>
      </c>
      <c r="Q155" s="11">
        <v>3423</v>
      </c>
      <c r="R155" s="11">
        <v>824.77880000000005</v>
      </c>
      <c r="S155" s="11">
        <v>4484.6427999999996</v>
      </c>
      <c r="T155" s="11">
        <v>365.95440000000002</v>
      </c>
      <c r="U155" s="11">
        <v>730</v>
      </c>
      <c r="V155" s="11">
        <v>1230</v>
      </c>
      <c r="W155" s="11">
        <v>246.82310000000001</v>
      </c>
      <c r="X155" s="11">
        <v>429.96390000000002</v>
      </c>
      <c r="Y155" s="11">
        <v>32.070999999999998</v>
      </c>
      <c r="Z155" s="11">
        <v>58.863100000000003</v>
      </c>
    </row>
    <row r="156" spans="1:26" ht="13" x14ac:dyDescent="0.15">
      <c r="A156" s="10" t="s">
        <v>54</v>
      </c>
      <c r="B156" s="10">
        <v>4</v>
      </c>
      <c r="C156" s="11">
        <v>54798</v>
      </c>
      <c r="D156" s="11">
        <v>63963.287799999998</v>
      </c>
      <c r="E156" s="11">
        <v>18531.472000000002</v>
      </c>
      <c r="F156" s="11">
        <v>9354.3155999999999</v>
      </c>
      <c r="G156" s="11">
        <v>45646</v>
      </c>
      <c r="H156" s="11">
        <v>59695.875399999997</v>
      </c>
      <c r="I156" s="11">
        <v>9784.0877999999993</v>
      </c>
      <c r="J156" s="11">
        <v>7323.5109000000002</v>
      </c>
      <c r="K156" s="11">
        <v>1569</v>
      </c>
      <c r="L156" s="11">
        <v>2041</v>
      </c>
      <c r="M156" s="11">
        <v>1351.6896999999999</v>
      </c>
      <c r="N156" s="11">
        <v>1751.7203</v>
      </c>
      <c r="O156" s="11">
        <v>151.87950000000001</v>
      </c>
      <c r="P156" s="11">
        <v>186.28630000000001</v>
      </c>
      <c r="Q156" s="11">
        <v>1372</v>
      </c>
      <c r="R156" s="11">
        <v>525.63210000000004</v>
      </c>
      <c r="S156" s="11">
        <v>1651.8770999999999</v>
      </c>
      <c r="T156" s="11">
        <v>156.096</v>
      </c>
      <c r="U156" s="11">
        <v>299</v>
      </c>
      <c r="V156" s="11">
        <v>479</v>
      </c>
      <c r="W156" s="11">
        <v>55.207999999999998</v>
      </c>
      <c r="X156" s="11">
        <v>100.0234</v>
      </c>
      <c r="Y156" s="11">
        <v>11.3398</v>
      </c>
      <c r="Z156" s="11">
        <v>17.665800000000001</v>
      </c>
    </row>
    <row r="157" spans="1:26" ht="13" x14ac:dyDescent="0.15">
      <c r="A157" s="10" t="s">
        <v>54</v>
      </c>
      <c r="B157" s="10">
        <v>5</v>
      </c>
      <c r="C157" s="11">
        <v>48718</v>
      </c>
      <c r="D157" s="11">
        <v>49178.466200000003</v>
      </c>
      <c r="E157" s="11">
        <v>25736.8619</v>
      </c>
      <c r="F157" s="11">
        <v>6747.9152999999997</v>
      </c>
      <c r="G157" s="11">
        <v>32325</v>
      </c>
      <c r="H157" s="11">
        <v>40276.214</v>
      </c>
      <c r="I157" s="11">
        <v>9047.8595000000005</v>
      </c>
      <c r="J157" s="11">
        <v>4734.4651999999996</v>
      </c>
      <c r="K157" s="11">
        <v>3127</v>
      </c>
      <c r="L157" s="11">
        <v>4309</v>
      </c>
      <c r="M157" s="11">
        <v>2654.8328999999999</v>
      </c>
      <c r="N157" s="11">
        <v>3663.0164</v>
      </c>
      <c r="O157" s="11">
        <v>226.42349999999999</v>
      </c>
      <c r="P157" s="11">
        <v>275.5763</v>
      </c>
      <c r="Q157" s="11">
        <v>1481</v>
      </c>
      <c r="R157" s="11">
        <v>656.63340000000005</v>
      </c>
      <c r="S157" s="11">
        <v>1749.4825000000001</v>
      </c>
      <c r="T157" s="11">
        <v>174.0805</v>
      </c>
      <c r="U157" s="11">
        <v>129</v>
      </c>
      <c r="V157" s="11">
        <v>232</v>
      </c>
      <c r="W157" s="11">
        <v>48.081800000000001</v>
      </c>
      <c r="X157" s="11">
        <v>91.851799999999997</v>
      </c>
      <c r="Y157" s="11">
        <v>9.4664999999999999</v>
      </c>
      <c r="Z157" s="11">
        <v>15.725899999999999</v>
      </c>
    </row>
    <row r="158" spans="1:26" ht="13" x14ac:dyDescent="0.15">
      <c r="A158" s="10" t="s">
        <v>54</v>
      </c>
      <c r="B158" s="10">
        <v>6</v>
      </c>
      <c r="C158" s="11">
        <v>41783</v>
      </c>
      <c r="D158" s="11">
        <v>15075.6368</v>
      </c>
      <c r="E158" s="11">
        <v>32695.9424</v>
      </c>
      <c r="F158" s="11">
        <v>7961.6037999999999</v>
      </c>
      <c r="G158" s="11">
        <v>19212</v>
      </c>
      <c r="H158" s="11">
        <v>10925.5816</v>
      </c>
      <c r="I158" s="11">
        <v>7943.1288000000004</v>
      </c>
      <c r="J158" s="11">
        <v>4901.1229999999996</v>
      </c>
      <c r="K158" s="11">
        <v>1678</v>
      </c>
      <c r="L158" s="11">
        <v>2005</v>
      </c>
      <c r="M158" s="11">
        <v>1229.5933</v>
      </c>
      <c r="N158" s="11">
        <v>1478.2859000000001</v>
      </c>
      <c r="O158" s="11">
        <v>247.19059999999999</v>
      </c>
      <c r="P158" s="11">
        <v>284.62430000000001</v>
      </c>
      <c r="Q158" s="11">
        <v>3589</v>
      </c>
      <c r="R158" s="11">
        <v>567.47590000000002</v>
      </c>
      <c r="S158" s="11">
        <v>4090.6197999999999</v>
      </c>
      <c r="T158" s="11">
        <v>546.52329999999995</v>
      </c>
      <c r="U158" s="11">
        <v>657</v>
      </c>
      <c r="V158" s="11">
        <v>1118</v>
      </c>
      <c r="W158" s="11">
        <v>195.24189999999999</v>
      </c>
      <c r="X158" s="11">
        <v>371.21839999999997</v>
      </c>
      <c r="Y158" s="11">
        <v>51.642000000000003</v>
      </c>
      <c r="Z158" s="11">
        <v>95.752700000000004</v>
      </c>
    </row>
    <row r="159" spans="1:26" ht="13" x14ac:dyDescent="0.15">
      <c r="A159" s="10" t="s">
        <v>54</v>
      </c>
      <c r="B159" s="10">
        <v>7</v>
      </c>
      <c r="C159" s="11">
        <v>56519</v>
      </c>
      <c r="D159" s="11">
        <v>63925.683400000002</v>
      </c>
      <c r="E159" s="11">
        <v>24869.195199999998</v>
      </c>
      <c r="F159" s="11">
        <v>2275.3451</v>
      </c>
      <c r="G159" s="11">
        <v>45284</v>
      </c>
      <c r="H159" s="11">
        <v>60553.097699999998</v>
      </c>
      <c r="I159" s="11">
        <v>12344.0816</v>
      </c>
      <c r="J159" s="11">
        <v>1643.5003999999999</v>
      </c>
      <c r="K159" s="11">
        <v>846</v>
      </c>
      <c r="L159" s="11">
        <v>1039</v>
      </c>
      <c r="M159" s="11">
        <v>691.22379999999998</v>
      </c>
      <c r="N159" s="11">
        <v>848.9624</v>
      </c>
      <c r="O159" s="11">
        <v>45.144399999999997</v>
      </c>
      <c r="P159" s="11">
        <v>52.026000000000003</v>
      </c>
      <c r="Q159" s="11">
        <v>2222</v>
      </c>
      <c r="R159" s="11">
        <v>697.88639999999998</v>
      </c>
      <c r="S159" s="11">
        <v>2791.7203</v>
      </c>
      <c r="T159" s="11">
        <v>151.1799</v>
      </c>
      <c r="U159" s="11">
        <v>419</v>
      </c>
      <c r="V159" s="11">
        <v>645</v>
      </c>
      <c r="W159" s="11">
        <v>135.96019999999999</v>
      </c>
      <c r="X159" s="11">
        <v>221.1738</v>
      </c>
      <c r="Y159" s="11">
        <v>13.3148</v>
      </c>
      <c r="Z159" s="11">
        <v>24.670200000000001</v>
      </c>
    </row>
    <row r="160" spans="1:26" ht="13" x14ac:dyDescent="0.15">
      <c r="A160" s="10" t="s">
        <v>54</v>
      </c>
      <c r="B160" s="10">
        <v>8</v>
      </c>
      <c r="C160" s="11">
        <v>43798</v>
      </c>
      <c r="D160" s="11">
        <v>16282.770200000001</v>
      </c>
      <c r="E160" s="11">
        <v>37991.548699999999</v>
      </c>
      <c r="F160" s="11">
        <v>10181.634599999999</v>
      </c>
      <c r="G160" s="11">
        <v>20374</v>
      </c>
      <c r="H160" s="11">
        <v>12516.4841</v>
      </c>
      <c r="I160" s="11">
        <v>9873.4107999999997</v>
      </c>
      <c r="J160" s="11">
        <v>6322.9045999999998</v>
      </c>
      <c r="K160" s="11">
        <v>346</v>
      </c>
      <c r="L160" s="11">
        <v>402</v>
      </c>
      <c r="M160" s="11">
        <v>264.6078</v>
      </c>
      <c r="N160" s="11">
        <v>310.32839999999999</v>
      </c>
      <c r="O160" s="11">
        <v>53.330800000000004</v>
      </c>
      <c r="P160" s="11">
        <v>64.616600000000005</v>
      </c>
      <c r="Q160" s="11">
        <v>2280</v>
      </c>
      <c r="R160" s="11">
        <v>305.66609999999997</v>
      </c>
      <c r="S160" s="11">
        <v>3159.0464999999999</v>
      </c>
      <c r="T160" s="11">
        <v>412.07400000000001</v>
      </c>
      <c r="U160" s="11">
        <v>332</v>
      </c>
      <c r="V160" s="11">
        <v>542</v>
      </c>
      <c r="W160" s="11">
        <v>69.895700000000005</v>
      </c>
      <c r="X160" s="11">
        <v>134.1618</v>
      </c>
      <c r="Y160" s="11">
        <v>20.075600000000001</v>
      </c>
      <c r="Z160" s="11">
        <v>41.107399999999998</v>
      </c>
    </row>
    <row r="161" spans="1:26" ht="13" x14ac:dyDescent="0.15">
      <c r="A161" s="10" t="s">
        <v>55</v>
      </c>
      <c r="B161" s="10">
        <v>1</v>
      </c>
      <c r="C161" s="11">
        <v>25744</v>
      </c>
      <c r="D161" s="11">
        <v>2594.4666999999999</v>
      </c>
      <c r="E161" s="11">
        <v>42446.249600000003</v>
      </c>
      <c r="F161" s="11">
        <v>1042.3161</v>
      </c>
      <c r="G161" s="11">
        <v>7239</v>
      </c>
      <c r="H161" s="11">
        <v>1382.0554</v>
      </c>
      <c r="I161" s="11">
        <v>9907.9889000000003</v>
      </c>
      <c r="J161" s="11">
        <v>521.84180000000003</v>
      </c>
      <c r="K161" s="11">
        <v>263</v>
      </c>
      <c r="L161" s="11">
        <v>367</v>
      </c>
      <c r="M161" s="11">
        <v>44.939</v>
      </c>
      <c r="N161" s="11">
        <v>116.24850000000001</v>
      </c>
      <c r="O161" s="11">
        <v>15.4977</v>
      </c>
      <c r="P161" s="11">
        <v>25.117599999999999</v>
      </c>
      <c r="Q161" s="11">
        <v>6337</v>
      </c>
      <c r="R161" s="11">
        <v>175.58160000000001</v>
      </c>
      <c r="S161" s="11">
        <v>11937.14</v>
      </c>
      <c r="T161" s="11">
        <v>140.5376</v>
      </c>
      <c r="U161" s="11">
        <v>445</v>
      </c>
      <c r="V161" s="11">
        <v>838</v>
      </c>
      <c r="W161" s="11">
        <v>20.5137</v>
      </c>
      <c r="X161" s="11">
        <v>47.617800000000003</v>
      </c>
      <c r="Y161" s="11">
        <v>5.0960999999999999</v>
      </c>
      <c r="Z161" s="11">
        <v>8.8721999999999994</v>
      </c>
    </row>
    <row r="162" spans="1:26" ht="13" x14ac:dyDescent="0.15">
      <c r="A162" s="10" t="s">
        <v>55</v>
      </c>
      <c r="B162" s="10">
        <v>2</v>
      </c>
      <c r="C162" s="11">
        <v>24071</v>
      </c>
      <c r="D162" s="11">
        <v>2149.6039000000001</v>
      </c>
      <c r="E162" s="11">
        <v>38991.878400000001</v>
      </c>
      <c r="F162" s="11">
        <v>791.02229999999997</v>
      </c>
      <c r="G162" s="11">
        <v>4853</v>
      </c>
      <c r="H162" s="11">
        <v>965.92169999999999</v>
      </c>
      <c r="I162" s="11">
        <v>5827.7133000000003</v>
      </c>
      <c r="J162" s="11">
        <v>329.08620000000002</v>
      </c>
      <c r="K162" s="11">
        <v>71</v>
      </c>
      <c r="L162" s="11">
        <v>83</v>
      </c>
      <c r="M162" s="11">
        <v>8.0169999999999995</v>
      </c>
      <c r="N162" s="11">
        <v>16.8187</v>
      </c>
      <c r="O162" s="11">
        <v>2.5709</v>
      </c>
      <c r="P162" s="11">
        <v>3.7572000000000001</v>
      </c>
      <c r="Q162" s="11">
        <v>5643</v>
      </c>
      <c r="R162" s="11">
        <v>129.11510000000001</v>
      </c>
      <c r="S162" s="11">
        <v>9342.3453000000009</v>
      </c>
      <c r="T162" s="11">
        <v>106.8383</v>
      </c>
      <c r="U162" s="11">
        <v>223</v>
      </c>
      <c r="V162" s="11">
        <v>359</v>
      </c>
      <c r="W162" s="11">
        <v>6.2317</v>
      </c>
      <c r="X162" s="11">
        <v>16.865300000000001</v>
      </c>
      <c r="Y162" s="11">
        <v>1.5905</v>
      </c>
      <c r="Z162" s="11">
        <v>3.7694000000000001</v>
      </c>
    </row>
    <row r="163" spans="1:26" ht="13" x14ac:dyDescent="0.15">
      <c r="A163" s="10" t="s">
        <v>56</v>
      </c>
      <c r="B163" s="10">
        <v>1</v>
      </c>
      <c r="C163" s="11">
        <v>8411</v>
      </c>
      <c r="D163" s="11">
        <v>357.4975</v>
      </c>
      <c r="E163" s="11">
        <v>11532.0131</v>
      </c>
      <c r="F163" s="11">
        <v>289.2826</v>
      </c>
      <c r="G163" s="11">
        <v>670</v>
      </c>
      <c r="H163" s="11">
        <v>57.1372</v>
      </c>
      <c r="I163" s="11">
        <v>598.57000000000005</v>
      </c>
      <c r="J163" s="11">
        <v>55.444000000000003</v>
      </c>
      <c r="K163" s="11">
        <v>12</v>
      </c>
      <c r="L163" s="11">
        <v>12</v>
      </c>
      <c r="M163" s="11">
        <v>2.2664</v>
      </c>
      <c r="N163" s="11">
        <v>2.2664</v>
      </c>
      <c r="O163" s="11">
        <v>1.393</v>
      </c>
      <c r="P163" s="11">
        <v>1.393</v>
      </c>
      <c r="Q163" s="11">
        <v>6395</v>
      </c>
      <c r="R163" s="11">
        <v>174.2568</v>
      </c>
      <c r="S163" s="11">
        <v>9538.1303000000007</v>
      </c>
      <c r="T163" s="11">
        <v>200.80090000000001</v>
      </c>
      <c r="U163" s="11">
        <v>96</v>
      </c>
      <c r="V163" s="11">
        <v>163</v>
      </c>
      <c r="W163" s="11">
        <v>3.3067000000000002</v>
      </c>
      <c r="X163" s="11">
        <v>7.5781999999999998</v>
      </c>
      <c r="Y163" s="11">
        <v>1.3156000000000001</v>
      </c>
      <c r="Z163" s="11">
        <v>1.9855</v>
      </c>
    </row>
    <row r="164" spans="1:26" ht="13" x14ac:dyDescent="0.15">
      <c r="A164" s="10" t="s">
        <v>56</v>
      </c>
      <c r="B164" s="10">
        <v>2</v>
      </c>
      <c r="C164" s="11">
        <v>6216</v>
      </c>
      <c r="D164" s="11">
        <v>433.62490000000003</v>
      </c>
      <c r="E164" s="11">
        <v>8028.1985000000004</v>
      </c>
      <c r="F164" s="11">
        <v>466.08839999999998</v>
      </c>
      <c r="G164" s="11">
        <v>427</v>
      </c>
      <c r="H164" s="11">
        <v>115.97369999999999</v>
      </c>
      <c r="I164" s="11">
        <v>298.1429</v>
      </c>
      <c r="J164" s="11">
        <v>66.215100000000007</v>
      </c>
      <c r="K164" s="11">
        <v>4</v>
      </c>
      <c r="L164" s="11">
        <v>5</v>
      </c>
      <c r="M164" s="11">
        <v>0.78810000000000002</v>
      </c>
      <c r="N164" s="11">
        <v>1.6686000000000001</v>
      </c>
      <c r="O164" s="11">
        <v>0.65949999999999998</v>
      </c>
      <c r="P164" s="11">
        <v>0.66200000000000003</v>
      </c>
      <c r="Q164" s="11">
        <v>5723</v>
      </c>
      <c r="R164" s="11">
        <v>218.3725</v>
      </c>
      <c r="S164" s="11">
        <v>7569.7803999999996</v>
      </c>
      <c r="T164" s="11">
        <v>282.13490000000002</v>
      </c>
      <c r="U164" s="11">
        <v>214</v>
      </c>
      <c r="V164" s="11">
        <v>296</v>
      </c>
      <c r="W164" s="11">
        <v>16.296800000000001</v>
      </c>
      <c r="X164" s="11">
        <v>26.32</v>
      </c>
      <c r="Y164" s="11">
        <v>3.923</v>
      </c>
      <c r="Z164" s="11">
        <v>5.7766000000000002</v>
      </c>
    </row>
    <row r="165" spans="1:26" ht="13" x14ac:dyDescent="0.15">
      <c r="A165" s="10" t="s">
        <v>56</v>
      </c>
      <c r="B165" s="10">
        <v>3</v>
      </c>
      <c r="C165" s="11">
        <v>20744</v>
      </c>
      <c r="D165" s="11">
        <v>9346.5360000000001</v>
      </c>
      <c r="E165" s="11">
        <v>17723.442200000001</v>
      </c>
      <c r="F165" s="11">
        <v>3664.5717</v>
      </c>
      <c r="G165" s="11">
        <v>12044</v>
      </c>
      <c r="H165" s="11">
        <v>7968.5114999999996</v>
      </c>
      <c r="I165" s="11">
        <v>7254.9903000000004</v>
      </c>
      <c r="J165" s="11">
        <v>2557.7197999999999</v>
      </c>
      <c r="K165" s="11">
        <v>847</v>
      </c>
      <c r="L165" s="11">
        <v>985</v>
      </c>
      <c r="M165" s="11">
        <v>554.88289999999995</v>
      </c>
      <c r="N165" s="11">
        <v>650.29700000000003</v>
      </c>
      <c r="O165" s="11">
        <v>62.717500000000001</v>
      </c>
      <c r="P165" s="11">
        <v>70.281999999999996</v>
      </c>
      <c r="Q165" s="11">
        <v>17049</v>
      </c>
      <c r="R165" s="11">
        <v>2211.3827999999999</v>
      </c>
      <c r="S165" s="11">
        <v>26427.401900000001</v>
      </c>
      <c r="T165" s="11">
        <v>1557.1352999999999</v>
      </c>
      <c r="U165" s="11">
        <v>5046</v>
      </c>
      <c r="V165" s="11">
        <v>7509</v>
      </c>
      <c r="W165" s="11">
        <v>487.87009999999998</v>
      </c>
      <c r="X165" s="11">
        <v>818.00559999999996</v>
      </c>
      <c r="Y165" s="11">
        <v>137.93299999999999</v>
      </c>
      <c r="Z165" s="11">
        <v>236.4512</v>
      </c>
    </row>
    <row r="166" spans="1:26" ht="13" x14ac:dyDescent="0.15">
      <c r="A166" s="10" t="s">
        <v>56</v>
      </c>
      <c r="B166" s="10">
        <v>4</v>
      </c>
      <c r="C166" s="11">
        <v>17482</v>
      </c>
      <c r="D166" s="11">
        <v>7065.6252000000004</v>
      </c>
      <c r="E166" s="11">
        <v>15120.2003</v>
      </c>
      <c r="F166" s="11">
        <v>2312.7386000000001</v>
      </c>
      <c r="G166" s="11">
        <v>8065</v>
      </c>
      <c r="H166" s="11">
        <v>5880.6127999999999</v>
      </c>
      <c r="I166" s="11">
        <v>4446.5608000000002</v>
      </c>
      <c r="J166" s="11">
        <v>1005.5379</v>
      </c>
      <c r="K166" s="11">
        <v>1025</v>
      </c>
      <c r="L166" s="11">
        <v>1198</v>
      </c>
      <c r="M166" s="11">
        <v>696.92939999999999</v>
      </c>
      <c r="N166" s="11">
        <v>829.6413</v>
      </c>
      <c r="O166" s="11">
        <v>99.378399999999999</v>
      </c>
      <c r="P166" s="11">
        <v>106.2777</v>
      </c>
      <c r="Q166" s="11">
        <v>9994</v>
      </c>
      <c r="R166" s="11">
        <v>1338.8318999999999</v>
      </c>
      <c r="S166" s="11">
        <v>15815.585300000001</v>
      </c>
      <c r="T166" s="11">
        <v>776.09670000000006</v>
      </c>
      <c r="U166" s="11">
        <v>3142</v>
      </c>
      <c r="V166" s="11">
        <v>5367</v>
      </c>
      <c r="W166" s="11">
        <v>298.18439999999998</v>
      </c>
      <c r="X166" s="11">
        <v>592.1721</v>
      </c>
      <c r="Y166" s="11">
        <v>85.813900000000004</v>
      </c>
      <c r="Z166" s="11">
        <v>177.85300000000001</v>
      </c>
    </row>
    <row r="167" spans="1:26" ht="13" x14ac:dyDescent="0.15">
      <c r="A167" s="10" t="s">
        <v>56</v>
      </c>
      <c r="B167" s="10">
        <v>5</v>
      </c>
      <c r="C167" s="11">
        <v>7790</v>
      </c>
      <c r="D167" s="11">
        <v>1618.028</v>
      </c>
      <c r="E167" s="11">
        <v>8708.2823000000008</v>
      </c>
      <c r="F167" s="11">
        <v>669.24159999999995</v>
      </c>
      <c r="G167" s="11">
        <v>1389</v>
      </c>
      <c r="H167" s="11">
        <v>948.57309999999995</v>
      </c>
      <c r="I167" s="11">
        <v>702.10059999999999</v>
      </c>
      <c r="J167" s="11">
        <v>142.30770000000001</v>
      </c>
      <c r="K167" s="11">
        <v>123</v>
      </c>
      <c r="L167" s="11">
        <v>138</v>
      </c>
      <c r="M167" s="11">
        <v>66.785600000000002</v>
      </c>
      <c r="N167" s="11">
        <v>76.629499999999993</v>
      </c>
      <c r="O167" s="11">
        <v>7.6840000000000002</v>
      </c>
      <c r="P167" s="11">
        <v>7.8307000000000002</v>
      </c>
      <c r="Q167" s="11">
        <v>6014</v>
      </c>
      <c r="R167" s="11">
        <v>615.68050000000005</v>
      </c>
      <c r="S167" s="11">
        <v>8420.2785000000003</v>
      </c>
      <c r="T167" s="11">
        <v>392.31599999999997</v>
      </c>
      <c r="U167" s="11">
        <v>1016</v>
      </c>
      <c r="V167" s="11">
        <v>1485</v>
      </c>
      <c r="W167" s="11">
        <v>88.253799999999998</v>
      </c>
      <c r="X167" s="11">
        <v>146.5421</v>
      </c>
      <c r="Y167" s="11">
        <v>25.845199999999998</v>
      </c>
      <c r="Z167" s="11">
        <v>47.450800000000001</v>
      </c>
    </row>
    <row r="168" spans="1:26" ht="13" x14ac:dyDescent="0.15">
      <c r="A168" s="10" t="s">
        <v>56</v>
      </c>
      <c r="B168" s="10">
        <v>6</v>
      </c>
      <c r="C168" s="11">
        <v>32979</v>
      </c>
      <c r="D168" s="11">
        <v>10191.2161</v>
      </c>
      <c r="E168" s="11">
        <v>30850.813900000001</v>
      </c>
      <c r="F168" s="11">
        <v>2229.6113999999998</v>
      </c>
      <c r="G168" s="11">
        <v>16184</v>
      </c>
      <c r="H168" s="11">
        <v>7735.9435000000003</v>
      </c>
      <c r="I168" s="11">
        <v>12097.2652</v>
      </c>
      <c r="J168" s="11">
        <v>1279.2438999999999</v>
      </c>
      <c r="K168" s="11">
        <v>785</v>
      </c>
      <c r="L168" s="11">
        <v>898</v>
      </c>
      <c r="M168" s="11">
        <v>533.8424</v>
      </c>
      <c r="N168" s="11">
        <v>617.70079999999996</v>
      </c>
      <c r="O168" s="11">
        <v>39.697299999999998</v>
      </c>
      <c r="P168" s="11">
        <v>44.229399999999998</v>
      </c>
      <c r="Q168" s="11">
        <v>8479</v>
      </c>
      <c r="R168" s="11">
        <v>1417.0289</v>
      </c>
      <c r="S168" s="11">
        <v>12569.4943</v>
      </c>
      <c r="T168" s="11">
        <v>515.38459999999998</v>
      </c>
      <c r="U168" s="11">
        <v>2458</v>
      </c>
      <c r="V168" s="11">
        <v>4215</v>
      </c>
      <c r="W168" s="11">
        <v>518.32600000000002</v>
      </c>
      <c r="X168" s="11">
        <v>921.81799999999998</v>
      </c>
      <c r="Y168" s="11">
        <v>78.971599999999995</v>
      </c>
      <c r="Z168" s="11">
        <v>141.64279999999999</v>
      </c>
    </row>
    <row r="169" spans="1:26" ht="13" x14ac:dyDescent="0.15">
      <c r="A169" s="10" t="s">
        <v>56</v>
      </c>
      <c r="B169" s="10">
        <v>7</v>
      </c>
      <c r="C169" s="11">
        <v>20135</v>
      </c>
      <c r="D169" s="11">
        <v>5260.7736999999997</v>
      </c>
      <c r="E169" s="11">
        <v>19450.957200000001</v>
      </c>
      <c r="F169" s="11">
        <v>1834.0673999999999</v>
      </c>
      <c r="G169" s="11">
        <v>7846</v>
      </c>
      <c r="H169" s="11">
        <v>3951.5672</v>
      </c>
      <c r="I169" s="11">
        <v>5094.4386000000004</v>
      </c>
      <c r="J169" s="11">
        <v>974.4325</v>
      </c>
      <c r="K169" s="11">
        <v>502</v>
      </c>
      <c r="L169" s="11">
        <v>567</v>
      </c>
      <c r="M169" s="11">
        <v>316.66849999999999</v>
      </c>
      <c r="N169" s="11">
        <v>363.71440000000001</v>
      </c>
      <c r="O169" s="11">
        <v>55.079300000000003</v>
      </c>
      <c r="P169" s="11">
        <v>65.200800000000001</v>
      </c>
      <c r="Q169" s="11">
        <v>6008</v>
      </c>
      <c r="R169" s="11">
        <v>673.11</v>
      </c>
      <c r="S169" s="11">
        <v>9949.5491000000002</v>
      </c>
      <c r="T169" s="11">
        <v>400.8177</v>
      </c>
      <c r="U169" s="11">
        <v>1599</v>
      </c>
      <c r="V169" s="11">
        <v>2683</v>
      </c>
      <c r="W169" s="11">
        <v>183.57310000000001</v>
      </c>
      <c r="X169" s="11">
        <v>340.89330000000001</v>
      </c>
      <c r="Y169" s="11">
        <v>45.768500000000003</v>
      </c>
      <c r="Z169" s="11">
        <v>87.120800000000003</v>
      </c>
    </row>
    <row r="170" spans="1:26" ht="13" x14ac:dyDescent="0.15">
      <c r="A170" s="10" t="s">
        <v>56</v>
      </c>
      <c r="B170" s="10">
        <v>8</v>
      </c>
      <c r="C170" s="11">
        <v>20570</v>
      </c>
      <c r="D170" s="11">
        <v>14663.7117</v>
      </c>
      <c r="E170" s="11">
        <v>15072.634099999999</v>
      </c>
      <c r="F170" s="11">
        <v>1235.5555999999999</v>
      </c>
      <c r="G170" s="11">
        <v>11043</v>
      </c>
      <c r="H170" s="11">
        <v>12873.3086</v>
      </c>
      <c r="I170" s="11">
        <v>4162.8478999999998</v>
      </c>
      <c r="J170" s="11">
        <v>581.50580000000002</v>
      </c>
      <c r="K170" s="11">
        <v>1505</v>
      </c>
      <c r="L170" s="11">
        <v>1743</v>
      </c>
      <c r="M170" s="11">
        <v>1112.9133999999999</v>
      </c>
      <c r="N170" s="11">
        <v>1297.9537</v>
      </c>
      <c r="O170" s="11">
        <v>78.7273</v>
      </c>
      <c r="P170" s="11">
        <v>90.367199999999997</v>
      </c>
      <c r="Q170" s="11">
        <v>8158</v>
      </c>
      <c r="R170" s="11">
        <v>1525.8244</v>
      </c>
      <c r="S170" s="11">
        <v>12147.968999999999</v>
      </c>
      <c r="T170" s="11">
        <v>733.23620000000005</v>
      </c>
      <c r="U170" s="11">
        <v>2261</v>
      </c>
      <c r="V170" s="11">
        <v>3491</v>
      </c>
      <c r="W170" s="11">
        <v>292.06979999999999</v>
      </c>
      <c r="X170" s="11">
        <v>510.71300000000002</v>
      </c>
      <c r="Y170" s="11">
        <v>90.428899999999999</v>
      </c>
      <c r="Z170" s="11">
        <v>161.92250000000001</v>
      </c>
    </row>
    <row r="171" spans="1:26" ht="13" x14ac:dyDescent="0.15">
      <c r="A171" s="10" t="s">
        <v>56</v>
      </c>
      <c r="B171" s="10">
        <v>9</v>
      </c>
      <c r="C171" s="11">
        <v>3576</v>
      </c>
      <c r="D171" s="11">
        <v>525.33929999999998</v>
      </c>
      <c r="E171" s="11">
        <v>4253.1737999999996</v>
      </c>
      <c r="F171" s="11">
        <v>266.77289999999999</v>
      </c>
      <c r="G171" s="11">
        <v>374</v>
      </c>
      <c r="H171" s="11">
        <v>235.8321</v>
      </c>
      <c r="I171" s="11">
        <v>192.7371</v>
      </c>
      <c r="J171" s="11">
        <v>34.077599999999997</v>
      </c>
      <c r="K171" s="11">
        <v>77</v>
      </c>
      <c r="L171" s="11">
        <v>88</v>
      </c>
      <c r="M171" s="11">
        <v>42.279299999999999</v>
      </c>
      <c r="N171" s="11">
        <v>47.097999999999999</v>
      </c>
      <c r="O171" s="11">
        <v>4.8742999999999999</v>
      </c>
      <c r="P171" s="11">
        <v>4.9668999999999999</v>
      </c>
      <c r="Q171" s="11">
        <v>8647</v>
      </c>
      <c r="R171" s="11">
        <v>814.91150000000005</v>
      </c>
      <c r="S171" s="11">
        <v>10688.7881</v>
      </c>
      <c r="T171" s="11">
        <v>511.73989999999998</v>
      </c>
      <c r="U171" s="11">
        <v>2890</v>
      </c>
      <c r="V171" s="11">
        <v>3928</v>
      </c>
      <c r="W171" s="11">
        <v>338.16219999999998</v>
      </c>
      <c r="X171" s="11">
        <v>522.16679999999997</v>
      </c>
      <c r="Y171" s="11">
        <v>104.3228</v>
      </c>
      <c r="Z171" s="11">
        <v>159.37139999999999</v>
      </c>
    </row>
    <row r="172" spans="1:26" ht="13" x14ac:dyDescent="0.15">
      <c r="A172" s="10" t="s">
        <v>56</v>
      </c>
      <c r="B172" s="10">
        <v>10</v>
      </c>
      <c r="C172" s="11">
        <v>11731</v>
      </c>
      <c r="D172" s="11">
        <v>5926.2876999999999</v>
      </c>
      <c r="E172" s="11">
        <v>8276.9405999999999</v>
      </c>
      <c r="F172" s="11">
        <v>468.95170000000002</v>
      </c>
      <c r="G172" s="11">
        <v>5310</v>
      </c>
      <c r="H172" s="11">
        <v>4578.0047000000004</v>
      </c>
      <c r="I172" s="11">
        <v>1669.3526999999999</v>
      </c>
      <c r="J172" s="11">
        <v>172.54660000000001</v>
      </c>
      <c r="K172" s="11">
        <v>117</v>
      </c>
      <c r="L172" s="11">
        <v>122</v>
      </c>
      <c r="M172" s="11">
        <v>85.332499999999996</v>
      </c>
      <c r="N172" s="11">
        <v>89.179900000000004</v>
      </c>
      <c r="O172" s="11">
        <v>2.5066000000000002</v>
      </c>
      <c r="P172" s="11">
        <v>2.5304000000000002</v>
      </c>
      <c r="Q172" s="11">
        <v>13126</v>
      </c>
      <c r="R172" s="11">
        <v>3606.6282999999999</v>
      </c>
      <c r="S172" s="11">
        <v>17286.803199999998</v>
      </c>
      <c r="T172" s="11">
        <v>716.09810000000004</v>
      </c>
      <c r="U172" s="11">
        <v>951</v>
      </c>
      <c r="V172" s="11">
        <v>1375</v>
      </c>
      <c r="W172" s="11">
        <v>134.93389999999999</v>
      </c>
      <c r="X172" s="11">
        <v>214.88329999999999</v>
      </c>
      <c r="Y172" s="11">
        <v>27.1708</v>
      </c>
      <c r="Z172" s="11">
        <v>45.173499999999997</v>
      </c>
    </row>
    <row r="173" spans="1:26" ht="13" x14ac:dyDescent="0.15">
      <c r="A173" s="10" t="s">
        <v>56</v>
      </c>
      <c r="B173" s="10">
        <v>11</v>
      </c>
      <c r="C173" s="11">
        <v>22314</v>
      </c>
      <c r="D173" s="11">
        <v>11512.8835</v>
      </c>
      <c r="E173" s="11">
        <v>17771.2516</v>
      </c>
      <c r="F173" s="11">
        <v>1751.1388999999999</v>
      </c>
      <c r="G173" s="11">
        <v>10638</v>
      </c>
      <c r="H173" s="11">
        <v>9520.2605999999996</v>
      </c>
      <c r="I173" s="11">
        <v>5285.0219999999999</v>
      </c>
      <c r="J173" s="11">
        <v>933.471</v>
      </c>
      <c r="K173" s="11">
        <v>223</v>
      </c>
      <c r="L173" s="11">
        <v>249</v>
      </c>
      <c r="M173" s="11">
        <v>160.38849999999999</v>
      </c>
      <c r="N173" s="11">
        <v>179.7355</v>
      </c>
      <c r="O173" s="11">
        <v>21.252500000000001</v>
      </c>
      <c r="P173" s="11">
        <v>21.505400000000002</v>
      </c>
      <c r="Q173" s="11">
        <v>15841</v>
      </c>
      <c r="R173" s="11">
        <v>3173.9104000000002</v>
      </c>
      <c r="S173" s="11">
        <v>24996.151900000001</v>
      </c>
      <c r="T173" s="11">
        <v>1101.2499</v>
      </c>
      <c r="U173" s="11">
        <v>2224</v>
      </c>
      <c r="V173" s="11">
        <v>3129</v>
      </c>
      <c r="W173" s="11">
        <v>319.19690000000003</v>
      </c>
      <c r="X173" s="11">
        <v>486.60700000000003</v>
      </c>
      <c r="Y173" s="11">
        <v>72.966999999999999</v>
      </c>
      <c r="Z173" s="11">
        <v>119.68049999999999</v>
      </c>
    </row>
    <row r="174" spans="1:26" ht="13" x14ac:dyDescent="0.15">
      <c r="A174" s="10" t="s">
        <v>56</v>
      </c>
      <c r="B174" s="10">
        <v>12</v>
      </c>
      <c r="C174" s="11">
        <v>47613</v>
      </c>
      <c r="D174" s="11">
        <v>46726.237800000003</v>
      </c>
      <c r="E174" s="11">
        <v>27676.5134</v>
      </c>
      <c r="F174" s="11">
        <v>1634.5428999999999</v>
      </c>
      <c r="G174" s="11">
        <v>33053</v>
      </c>
      <c r="H174" s="11">
        <v>42551.261400000003</v>
      </c>
      <c r="I174" s="11">
        <v>12286.663</v>
      </c>
      <c r="J174" s="11">
        <v>905.36350000000004</v>
      </c>
      <c r="K174" s="11">
        <v>6</v>
      </c>
      <c r="L174" s="11">
        <v>8</v>
      </c>
      <c r="M174" s="11">
        <v>4.9581</v>
      </c>
      <c r="N174" s="11">
        <v>6.1242000000000001</v>
      </c>
      <c r="O174" s="11">
        <v>0.39650000000000002</v>
      </c>
      <c r="P174" s="11">
        <v>0.41089999999999999</v>
      </c>
      <c r="Q174" s="11">
        <v>3825</v>
      </c>
      <c r="R174" s="11">
        <v>1244.6437000000001</v>
      </c>
      <c r="S174" s="11">
        <v>6694.0725000000002</v>
      </c>
      <c r="T174" s="11">
        <v>241.94399999999999</v>
      </c>
      <c r="U174" s="11">
        <v>5</v>
      </c>
      <c r="V174" s="11">
        <v>6</v>
      </c>
      <c r="W174" s="11">
        <v>1.5896999999999999</v>
      </c>
      <c r="X174" s="11">
        <v>1.6678999999999999</v>
      </c>
      <c r="Y174" s="11">
        <v>0.1162</v>
      </c>
      <c r="Z174" s="11">
        <v>0.1236</v>
      </c>
    </row>
    <row r="175" spans="1:26" ht="13" x14ac:dyDescent="0.15">
      <c r="A175" s="10" t="s">
        <v>56</v>
      </c>
      <c r="B175" s="10">
        <v>13</v>
      </c>
      <c r="C175" s="11">
        <v>45027</v>
      </c>
      <c r="D175" s="11">
        <v>50719.662600000003</v>
      </c>
      <c r="E175" s="11">
        <v>21395.079399999999</v>
      </c>
      <c r="F175" s="11">
        <v>3687.7918</v>
      </c>
      <c r="G175" s="11">
        <v>37489</v>
      </c>
      <c r="H175" s="11">
        <v>47837.260399999999</v>
      </c>
      <c r="I175" s="11">
        <v>13829.1054</v>
      </c>
      <c r="J175" s="11">
        <v>2656.1963000000001</v>
      </c>
      <c r="K175" s="11">
        <v>454</v>
      </c>
      <c r="L175" s="11">
        <v>514</v>
      </c>
      <c r="M175" s="11">
        <v>330.30250000000001</v>
      </c>
      <c r="N175" s="11">
        <v>372.93689999999998</v>
      </c>
      <c r="O175" s="11">
        <v>16.7973</v>
      </c>
      <c r="P175" s="11">
        <v>17.5655</v>
      </c>
      <c r="Q175" s="11">
        <v>5018</v>
      </c>
      <c r="R175" s="11">
        <v>1348.5222000000001</v>
      </c>
      <c r="S175" s="11">
        <v>8173.8903</v>
      </c>
      <c r="T175" s="11">
        <v>683.52319999999997</v>
      </c>
      <c r="U175" s="11">
        <v>392</v>
      </c>
      <c r="V175" s="11">
        <v>627</v>
      </c>
      <c r="W175" s="11">
        <v>51.505400000000002</v>
      </c>
      <c r="X175" s="11">
        <v>100.1996</v>
      </c>
      <c r="Y175" s="11">
        <v>11.2895</v>
      </c>
      <c r="Z175" s="11">
        <v>24.773599999999998</v>
      </c>
    </row>
    <row r="176" spans="1:26" ht="13" x14ac:dyDescent="0.15">
      <c r="A176" s="10" t="s">
        <v>57</v>
      </c>
      <c r="B176" s="10">
        <v>1</v>
      </c>
      <c r="C176" s="11">
        <v>7466</v>
      </c>
      <c r="D176" s="11">
        <v>1846.1677</v>
      </c>
      <c r="E176" s="11">
        <v>9413.08</v>
      </c>
      <c r="F176" s="11">
        <v>979.06529999999998</v>
      </c>
      <c r="G176" s="11">
        <v>1619</v>
      </c>
      <c r="H176" s="11">
        <v>1270.3078</v>
      </c>
      <c r="I176" s="11">
        <v>1430.8258000000001</v>
      </c>
      <c r="J176" s="11">
        <v>386.4203</v>
      </c>
      <c r="K176" s="11">
        <v>99</v>
      </c>
      <c r="L176" s="11">
        <v>218</v>
      </c>
      <c r="M176" s="11">
        <v>55.975900000000003</v>
      </c>
      <c r="N176" s="11">
        <v>159.01920000000001</v>
      </c>
      <c r="O176" s="11">
        <v>11.2742</v>
      </c>
      <c r="P176" s="11">
        <v>14.5954</v>
      </c>
      <c r="Q176" s="11">
        <v>10789</v>
      </c>
      <c r="R176" s="11">
        <v>648.61310000000003</v>
      </c>
      <c r="S176" s="11">
        <v>18384.7788</v>
      </c>
      <c r="T176" s="11">
        <v>710.39980000000003</v>
      </c>
      <c r="U176" s="11">
        <v>1708</v>
      </c>
      <c r="V176" s="11">
        <v>2984</v>
      </c>
      <c r="W176" s="11">
        <v>90.367999999999995</v>
      </c>
      <c r="X176" s="11">
        <v>247.45750000000001</v>
      </c>
      <c r="Y176" s="11">
        <v>36.496499999999997</v>
      </c>
      <c r="Z176" s="11">
        <v>80.452399999999997</v>
      </c>
    </row>
    <row r="177" spans="1:26" ht="13" x14ac:dyDescent="0.15">
      <c r="A177" s="10" t="s">
        <v>57</v>
      </c>
      <c r="B177" s="10">
        <v>2</v>
      </c>
      <c r="C177" s="11">
        <v>7000</v>
      </c>
      <c r="D177" s="11">
        <v>2924.5295000000001</v>
      </c>
      <c r="E177" s="11">
        <v>7853.1181999999999</v>
      </c>
      <c r="F177" s="11">
        <v>1345.9718</v>
      </c>
      <c r="G177" s="11">
        <v>2902</v>
      </c>
      <c r="H177" s="11">
        <v>2368.7836000000002</v>
      </c>
      <c r="I177" s="11">
        <v>2284.4794999999999</v>
      </c>
      <c r="J177" s="11">
        <v>842.37009999999998</v>
      </c>
      <c r="K177" s="11">
        <v>520</v>
      </c>
      <c r="L177" s="11">
        <v>1184</v>
      </c>
      <c r="M177" s="11">
        <v>290.79809999999998</v>
      </c>
      <c r="N177" s="11">
        <v>890.44489999999996</v>
      </c>
      <c r="O177" s="11">
        <v>72.508700000000005</v>
      </c>
      <c r="P177" s="11">
        <v>94.452799999999996</v>
      </c>
      <c r="Q177" s="11">
        <v>25519</v>
      </c>
      <c r="R177" s="11">
        <v>2503.2872000000002</v>
      </c>
      <c r="S177" s="11">
        <v>42322.142999999996</v>
      </c>
      <c r="T177" s="11">
        <v>1665.4552000000001</v>
      </c>
      <c r="U177" s="11">
        <v>9747</v>
      </c>
      <c r="V177" s="11">
        <v>15853</v>
      </c>
      <c r="W177" s="11">
        <v>732.79669999999999</v>
      </c>
      <c r="X177" s="11">
        <v>1837.8235999999999</v>
      </c>
      <c r="Y177" s="11">
        <v>229.8682</v>
      </c>
      <c r="Z177" s="11">
        <v>449.61489999999998</v>
      </c>
    </row>
    <row r="178" spans="1:26" ht="13" x14ac:dyDescent="0.15">
      <c r="A178" s="10" t="s">
        <v>57</v>
      </c>
      <c r="B178" s="10">
        <v>3</v>
      </c>
      <c r="C178" s="11">
        <v>8983</v>
      </c>
      <c r="D178" s="11">
        <v>5067.5528000000004</v>
      </c>
      <c r="E178" s="11">
        <v>9515.4182000000001</v>
      </c>
      <c r="F178" s="11">
        <v>1051.5172</v>
      </c>
      <c r="G178" s="11">
        <v>4243</v>
      </c>
      <c r="H178" s="11">
        <v>4374.6706000000004</v>
      </c>
      <c r="I178" s="11">
        <v>3496.8013999999998</v>
      </c>
      <c r="J178" s="11">
        <v>746.39589999999998</v>
      </c>
      <c r="K178" s="11">
        <v>317</v>
      </c>
      <c r="L178" s="11">
        <v>708</v>
      </c>
      <c r="M178" s="11">
        <v>180.9169</v>
      </c>
      <c r="N178" s="11">
        <v>525.75329999999997</v>
      </c>
      <c r="O178" s="11">
        <v>23.377800000000001</v>
      </c>
      <c r="P178" s="11">
        <v>35.337600000000002</v>
      </c>
      <c r="Q178" s="11">
        <v>24027</v>
      </c>
      <c r="R178" s="11">
        <v>2840.6060000000002</v>
      </c>
      <c r="S178" s="11">
        <v>43638.9234</v>
      </c>
      <c r="T178" s="11">
        <v>1277.5998</v>
      </c>
      <c r="U178" s="11">
        <v>7809</v>
      </c>
      <c r="V178" s="11">
        <v>13239</v>
      </c>
      <c r="W178" s="11">
        <v>616.55870000000004</v>
      </c>
      <c r="X178" s="11">
        <v>1548.8263999999999</v>
      </c>
      <c r="Y178" s="11">
        <v>156.1524</v>
      </c>
      <c r="Z178" s="11">
        <v>296.2167</v>
      </c>
    </row>
    <row r="179" spans="1:26" ht="13" x14ac:dyDescent="0.15">
      <c r="A179" s="10" t="s">
        <v>57</v>
      </c>
      <c r="B179" s="10">
        <v>4</v>
      </c>
      <c r="C179" s="11">
        <v>18433</v>
      </c>
      <c r="D179" s="11">
        <v>9304.0817000000097</v>
      </c>
      <c r="E179" s="11">
        <v>22777.226500000001</v>
      </c>
      <c r="F179" s="11">
        <v>2402.9529000000002</v>
      </c>
      <c r="G179" s="11">
        <v>10347</v>
      </c>
      <c r="H179" s="11">
        <v>8037.0317999999997</v>
      </c>
      <c r="I179" s="11">
        <v>10298.984399999999</v>
      </c>
      <c r="J179" s="11">
        <v>1797.7846999999999</v>
      </c>
      <c r="K179" s="11">
        <v>230</v>
      </c>
      <c r="L179" s="11">
        <v>467</v>
      </c>
      <c r="M179" s="11">
        <v>132.27350000000001</v>
      </c>
      <c r="N179" s="11">
        <v>347.02800000000002</v>
      </c>
      <c r="O179" s="11">
        <v>20.472799999999999</v>
      </c>
      <c r="P179" s="11">
        <v>27.545300000000001</v>
      </c>
      <c r="Q179" s="11">
        <v>12888</v>
      </c>
      <c r="R179" s="11">
        <v>1342.1919</v>
      </c>
      <c r="S179" s="11">
        <v>25150.2899</v>
      </c>
      <c r="T179" s="11">
        <v>768.78489999999999</v>
      </c>
      <c r="U179" s="11">
        <v>3585</v>
      </c>
      <c r="V179" s="11">
        <v>6133</v>
      </c>
      <c r="W179" s="11">
        <v>239.8295</v>
      </c>
      <c r="X179" s="11">
        <v>618.06669999999997</v>
      </c>
      <c r="Y179" s="11">
        <v>61.8048</v>
      </c>
      <c r="Z179" s="11">
        <v>126.8698</v>
      </c>
    </row>
    <row r="180" spans="1:26" ht="13" x14ac:dyDescent="0.15">
      <c r="A180" s="10" t="s">
        <v>57</v>
      </c>
      <c r="B180" s="10">
        <v>5</v>
      </c>
      <c r="C180" s="11">
        <v>23602</v>
      </c>
      <c r="D180" s="11">
        <v>16054.4308</v>
      </c>
      <c r="E180" s="11">
        <v>34948.1086</v>
      </c>
      <c r="F180" s="11">
        <v>3557.0965999999999</v>
      </c>
      <c r="G180" s="11">
        <v>14834</v>
      </c>
      <c r="H180" s="11">
        <v>14349.7695</v>
      </c>
      <c r="I180" s="11">
        <v>18864.838899999999</v>
      </c>
      <c r="J180" s="11">
        <v>2848.4609999999998</v>
      </c>
      <c r="K180" s="11">
        <v>3</v>
      </c>
      <c r="L180" s="11">
        <v>12</v>
      </c>
      <c r="M180" s="11">
        <v>1.9101999999999999</v>
      </c>
      <c r="N180" s="11">
        <v>10.438599999999999</v>
      </c>
      <c r="O180" s="11">
        <v>0.32490000000000002</v>
      </c>
      <c r="P180" s="11">
        <v>0.35020000000000001</v>
      </c>
      <c r="Q180" s="11">
        <v>5170</v>
      </c>
      <c r="R180" s="11">
        <v>830.14670000000001</v>
      </c>
      <c r="S180" s="11">
        <v>14003.4422</v>
      </c>
      <c r="T180" s="11">
        <v>427.67950000000002</v>
      </c>
      <c r="U180" s="11">
        <v>26</v>
      </c>
      <c r="V180" s="11">
        <v>52</v>
      </c>
      <c r="W180" s="11">
        <v>2.2839999999999998</v>
      </c>
      <c r="X180" s="11">
        <v>6.8238000000000003</v>
      </c>
      <c r="Y180" s="11">
        <v>0.33139999999999997</v>
      </c>
      <c r="Z180" s="11">
        <v>0.87290000000000001</v>
      </c>
    </row>
    <row r="181" spans="1:26" ht="13" x14ac:dyDescent="0.15">
      <c r="A181" s="10" t="s">
        <v>57</v>
      </c>
      <c r="B181" s="10">
        <v>6</v>
      </c>
      <c r="C181" s="11">
        <v>2668</v>
      </c>
      <c r="D181" s="11">
        <v>1623.7782</v>
      </c>
      <c r="E181" s="11">
        <v>2960.4713000000002</v>
      </c>
      <c r="F181" s="11">
        <v>307.60430000000002</v>
      </c>
      <c r="G181" s="11">
        <v>836</v>
      </c>
      <c r="H181" s="11">
        <v>1321.0707</v>
      </c>
      <c r="I181" s="11">
        <v>670.71270000000004</v>
      </c>
      <c r="J181" s="11">
        <v>150.48990000000001</v>
      </c>
      <c r="K181" s="11">
        <v>180</v>
      </c>
      <c r="L181" s="11">
        <v>435</v>
      </c>
      <c r="M181" s="11">
        <v>97.979799999999997</v>
      </c>
      <c r="N181" s="11">
        <v>328.34609999999998</v>
      </c>
      <c r="O181" s="11">
        <v>22.017700000000001</v>
      </c>
      <c r="P181" s="11">
        <v>30.085799999999999</v>
      </c>
      <c r="Q181" s="11">
        <v>16817</v>
      </c>
      <c r="R181" s="11">
        <v>1171.6692</v>
      </c>
      <c r="S181" s="11">
        <v>25365.7179</v>
      </c>
      <c r="T181" s="11">
        <v>722.79809999999998</v>
      </c>
      <c r="U181" s="11">
        <v>5946</v>
      </c>
      <c r="V181" s="11">
        <v>8966</v>
      </c>
      <c r="W181" s="11">
        <v>351.94869999999997</v>
      </c>
      <c r="X181" s="11">
        <v>860.15629999999999</v>
      </c>
      <c r="Y181" s="11">
        <v>102.0855</v>
      </c>
      <c r="Z181" s="11">
        <v>192.55549999999999</v>
      </c>
    </row>
    <row r="182" spans="1:26" ht="13" x14ac:dyDescent="0.15">
      <c r="A182" s="10" t="s">
        <v>57</v>
      </c>
      <c r="B182" s="10">
        <v>7</v>
      </c>
      <c r="C182" s="11">
        <v>2543</v>
      </c>
      <c r="D182" s="11">
        <v>407.2654</v>
      </c>
      <c r="E182" s="11">
        <v>2870.5497999999998</v>
      </c>
      <c r="F182" s="11">
        <v>317.48340000000002</v>
      </c>
      <c r="G182" s="11">
        <v>287</v>
      </c>
      <c r="H182" s="11">
        <v>274.45310000000001</v>
      </c>
      <c r="I182" s="11">
        <v>252.26920000000001</v>
      </c>
      <c r="J182" s="11">
        <v>73.667299999999997</v>
      </c>
      <c r="K182" s="11">
        <v>19</v>
      </c>
      <c r="L182" s="11">
        <v>32</v>
      </c>
      <c r="M182" s="11">
        <v>7.9766000000000004</v>
      </c>
      <c r="N182" s="11">
        <v>17.696400000000001</v>
      </c>
      <c r="O182" s="11">
        <v>1.7131000000000001</v>
      </c>
      <c r="P182" s="11">
        <v>1.9167000000000001</v>
      </c>
      <c r="Q182" s="11">
        <v>8724</v>
      </c>
      <c r="R182" s="11">
        <v>211.5394</v>
      </c>
      <c r="S182" s="11">
        <v>12982.6422</v>
      </c>
      <c r="T182" s="11">
        <v>345.52390000000003</v>
      </c>
      <c r="U182" s="11">
        <v>667</v>
      </c>
      <c r="V182" s="11">
        <v>972</v>
      </c>
      <c r="W182" s="11">
        <v>24.3338</v>
      </c>
      <c r="X182" s="11">
        <v>50.592300000000002</v>
      </c>
      <c r="Y182" s="11">
        <v>12.0891</v>
      </c>
      <c r="Z182" s="11">
        <v>19.0901</v>
      </c>
    </row>
    <row r="183" spans="1:26" ht="13" x14ac:dyDescent="0.15">
      <c r="A183" s="10" t="s">
        <v>57</v>
      </c>
      <c r="B183" s="10">
        <v>8</v>
      </c>
      <c r="C183" s="11">
        <v>6937</v>
      </c>
      <c r="D183" s="11">
        <v>589.98099999999999</v>
      </c>
      <c r="E183" s="11">
        <v>9362.6651999999995</v>
      </c>
      <c r="F183" s="11">
        <v>226.7199</v>
      </c>
      <c r="G183" s="11">
        <v>1654</v>
      </c>
      <c r="H183" s="11">
        <v>283.88839999999999</v>
      </c>
      <c r="I183" s="11">
        <v>1850.6835000000001</v>
      </c>
      <c r="J183" s="11">
        <v>91.235299999999995</v>
      </c>
      <c r="K183" s="11">
        <v>60</v>
      </c>
      <c r="L183" s="11">
        <v>73</v>
      </c>
      <c r="M183" s="11">
        <v>12.785299999999999</v>
      </c>
      <c r="N183" s="11">
        <v>17.456099999999999</v>
      </c>
      <c r="O183" s="11">
        <v>1.9137999999999999</v>
      </c>
      <c r="P183" s="11">
        <v>2.2406999999999999</v>
      </c>
      <c r="Q183" s="11">
        <v>10734</v>
      </c>
      <c r="R183" s="11">
        <v>297.58969999999999</v>
      </c>
      <c r="S183" s="11">
        <v>18015.375599999999</v>
      </c>
      <c r="T183" s="11">
        <v>270.91390000000001</v>
      </c>
      <c r="U183" s="11">
        <v>580</v>
      </c>
      <c r="V183" s="11">
        <v>1024</v>
      </c>
      <c r="W183" s="11">
        <v>17.387599999999999</v>
      </c>
      <c r="X183" s="11">
        <v>41.619199999999999</v>
      </c>
      <c r="Y183" s="11">
        <v>6.9863999999999997</v>
      </c>
      <c r="Z183" s="11">
        <v>14.842000000000001</v>
      </c>
    </row>
    <row r="184" spans="1:26" ht="13" x14ac:dyDescent="0.15">
      <c r="A184" s="10" t="s">
        <v>60</v>
      </c>
      <c r="B184" s="10">
        <v>1</v>
      </c>
      <c r="C184" s="11">
        <v>7825</v>
      </c>
      <c r="D184" s="11">
        <v>371.27440000000001</v>
      </c>
      <c r="E184" s="11">
        <v>13078.691199999999</v>
      </c>
      <c r="F184" s="11">
        <v>743.84010000000001</v>
      </c>
      <c r="G184" s="11">
        <v>4237</v>
      </c>
      <c r="H184" s="11">
        <v>246.76859999999999</v>
      </c>
      <c r="I184" s="11">
        <v>6610.4790000000003</v>
      </c>
      <c r="J184" s="11">
        <v>508.44940000000003</v>
      </c>
      <c r="K184" s="11">
        <v>164</v>
      </c>
      <c r="L184" s="11">
        <v>211</v>
      </c>
      <c r="M184" s="11">
        <v>22.095400000000001</v>
      </c>
      <c r="N184" s="11">
        <v>40.645600000000002</v>
      </c>
      <c r="O184" s="11">
        <v>13.2659</v>
      </c>
      <c r="P184" s="11">
        <v>20.4175</v>
      </c>
      <c r="Q184" s="11">
        <v>12398</v>
      </c>
      <c r="R184" s="11">
        <v>186.38659999999999</v>
      </c>
      <c r="S184" s="11">
        <v>23429.727999999999</v>
      </c>
      <c r="T184" s="11">
        <v>678.79470000000003</v>
      </c>
      <c r="U184" s="11">
        <v>1191</v>
      </c>
      <c r="V184" s="11">
        <v>2521</v>
      </c>
      <c r="W184" s="11">
        <v>39.3902</v>
      </c>
      <c r="X184" s="11">
        <v>104.8211</v>
      </c>
      <c r="Y184" s="11">
        <v>24.184699999999999</v>
      </c>
      <c r="Z184" s="11">
        <v>59.350499999999997</v>
      </c>
    </row>
    <row r="185" spans="1:26" ht="13" x14ac:dyDescent="0.15">
      <c r="A185" s="10" t="s">
        <v>60</v>
      </c>
      <c r="B185" s="10">
        <v>2</v>
      </c>
      <c r="C185" s="11">
        <v>4508</v>
      </c>
      <c r="D185" s="11">
        <v>168.5617</v>
      </c>
      <c r="E185" s="11">
        <v>5766.9670999999998</v>
      </c>
      <c r="F185" s="11">
        <v>380.44819999999999</v>
      </c>
      <c r="G185" s="11">
        <v>1805</v>
      </c>
      <c r="H185" s="11">
        <v>73.594399999999993</v>
      </c>
      <c r="I185" s="11">
        <v>1778.297</v>
      </c>
      <c r="J185" s="11">
        <v>203.87260000000001</v>
      </c>
      <c r="K185" s="11">
        <v>135</v>
      </c>
      <c r="L185" s="11">
        <v>166</v>
      </c>
      <c r="M185" s="11">
        <v>30.017099999999999</v>
      </c>
      <c r="N185" s="11">
        <v>50.0212</v>
      </c>
      <c r="O185" s="11">
        <v>18.463100000000001</v>
      </c>
      <c r="P185" s="11">
        <v>28.910399999999999</v>
      </c>
      <c r="Q185" s="11">
        <v>11484</v>
      </c>
      <c r="R185" s="11">
        <v>174.87960000000001</v>
      </c>
      <c r="S185" s="11">
        <v>20858.923200000001</v>
      </c>
      <c r="T185" s="11">
        <v>669.13559999999995</v>
      </c>
      <c r="U185" s="11">
        <v>2134</v>
      </c>
      <c r="V185" s="11">
        <v>3944</v>
      </c>
      <c r="W185" s="11">
        <v>91.111000000000004</v>
      </c>
      <c r="X185" s="11">
        <v>216.34280000000001</v>
      </c>
      <c r="Y185" s="11">
        <v>54.253100000000003</v>
      </c>
      <c r="Z185" s="11">
        <v>120.8931</v>
      </c>
    </row>
    <row r="186" spans="1:26" ht="13" x14ac:dyDescent="0.15">
      <c r="A186" s="10" t="s">
        <v>61</v>
      </c>
      <c r="B186" s="10">
        <v>1</v>
      </c>
      <c r="C186" s="11">
        <v>41097</v>
      </c>
      <c r="D186" s="11">
        <v>44514.068700000003</v>
      </c>
      <c r="E186" s="11">
        <v>17338.557499999999</v>
      </c>
      <c r="F186" s="11">
        <v>2018.6811</v>
      </c>
      <c r="G186" s="11">
        <v>25263</v>
      </c>
      <c r="H186" s="11">
        <v>31892.473999999998</v>
      </c>
      <c r="I186" s="11">
        <v>5708.9448000000002</v>
      </c>
      <c r="J186" s="11">
        <v>1042.4546</v>
      </c>
      <c r="K186" s="11">
        <v>1342</v>
      </c>
      <c r="L186" s="11">
        <v>1675</v>
      </c>
      <c r="M186" s="11">
        <v>1161.3710000000001</v>
      </c>
      <c r="N186" s="11">
        <v>1447.117</v>
      </c>
      <c r="O186" s="11">
        <v>36.544600000000003</v>
      </c>
      <c r="P186" s="11">
        <v>44.581499999999998</v>
      </c>
      <c r="Q186" s="11">
        <v>3826</v>
      </c>
      <c r="R186" s="11">
        <v>1827.9889000000001</v>
      </c>
      <c r="S186" s="11">
        <v>4644.4152999999997</v>
      </c>
      <c r="T186" s="11">
        <v>226.29929999999999</v>
      </c>
      <c r="U186" s="11">
        <v>216</v>
      </c>
      <c r="V186" s="11">
        <v>372</v>
      </c>
      <c r="W186" s="11">
        <v>38.939100000000003</v>
      </c>
      <c r="X186" s="11">
        <v>77.548000000000002</v>
      </c>
      <c r="Y186" s="11">
        <v>9.8841000000000001</v>
      </c>
      <c r="Z186" s="11">
        <v>17.917000000000002</v>
      </c>
    </row>
    <row r="187" spans="1:26" ht="13" x14ac:dyDescent="0.15">
      <c r="A187" s="10" t="s">
        <v>61</v>
      </c>
      <c r="B187" s="10">
        <v>2</v>
      </c>
      <c r="C187" s="11">
        <v>27231</v>
      </c>
      <c r="D187" s="11">
        <v>16694.183199999999</v>
      </c>
      <c r="E187" s="11">
        <v>18828.217000000001</v>
      </c>
      <c r="F187" s="11">
        <v>3734.6089000000002</v>
      </c>
      <c r="G187" s="11">
        <v>15485</v>
      </c>
      <c r="H187" s="11">
        <v>13693.7147</v>
      </c>
      <c r="I187" s="11">
        <v>6886.0829000000003</v>
      </c>
      <c r="J187" s="11">
        <v>2323.5529999999999</v>
      </c>
      <c r="K187" s="11">
        <v>1617</v>
      </c>
      <c r="L187" s="11">
        <v>2073</v>
      </c>
      <c r="M187" s="11">
        <v>1296.4751000000001</v>
      </c>
      <c r="N187" s="11">
        <v>1675.4802</v>
      </c>
      <c r="O187" s="11">
        <v>192.21600000000001</v>
      </c>
      <c r="P187" s="11">
        <v>221.4933</v>
      </c>
      <c r="Q187" s="11">
        <v>10197</v>
      </c>
      <c r="R187" s="11">
        <v>1869.0037</v>
      </c>
      <c r="S187" s="11">
        <v>13594.964</v>
      </c>
      <c r="T187" s="11">
        <v>1139.3215</v>
      </c>
      <c r="U187" s="11">
        <v>2613</v>
      </c>
      <c r="V187" s="11">
        <v>4420</v>
      </c>
      <c r="W187" s="11">
        <v>858.86940000000004</v>
      </c>
      <c r="X187" s="11">
        <v>1437.5663</v>
      </c>
      <c r="Y187" s="11">
        <v>137.0436</v>
      </c>
      <c r="Z187" s="11">
        <v>222.4538</v>
      </c>
    </row>
    <row r="188" spans="1:26" ht="13" x14ac:dyDescent="0.15">
      <c r="A188" s="10" t="s">
        <v>61</v>
      </c>
      <c r="B188" s="10">
        <v>3</v>
      </c>
      <c r="C188" s="11">
        <v>25018</v>
      </c>
      <c r="D188" s="11">
        <v>19206.399099999999</v>
      </c>
      <c r="E188" s="11">
        <v>15566.2857</v>
      </c>
      <c r="F188" s="11">
        <v>2603.0030000000002</v>
      </c>
      <c r="G188" s="11">
        <v>9653</v>
      </c>
      <c r="H188" s="11">
        <v>10827.6819</v>
      </c>
      <c r="I188" s="11">
        <v>2200.5311999999999</v>
      </c>
      <c r="J188" s="11">
        <v>909.61680000000001</v>
      </c>
      <c r="K188" s="11">
        <v>603</v>
      </c>
      <c r="L188" s="11">
        <v>720</v>
      </c>
      <c r="M188" s="11">
        <v>489.7355</v>
      </c>
      <c r="N188" s="11">
        <v>590.34389999999996</v>
      </c>
      <c r="O188" s="11">
        <v>44.544899999999998</v>
      </c>
      <c r="P188" s="11">
        <v>51.262300000000003</v>
      </c>
      <c r="Q188" s="11">
        <v>2242</v>
      </c>
      <c r="R188" s="11">
        <v>773.87350000000004</v>
      </c>
      <c r="S188" s="11">
        <v>2628.6795000000002</v>
      </c>
      <c r="T188" s="11">
        <v>224.51840000000001</v>
      </c>
      <c r="U188" s="11">
        <v>158</v>
      </c>
      <c r="V188" s="11">
        <v>254</v>
      </c>
      <c r="W188" s="11">
        <v>39.548299999999998</v>
      </c>
      <c r="X188" s="11">
        <v>81.1614</v>
      </c>
      <c r="Y188" s="11">
        <v>14.2218</v>
      </c>
      <c r="Z188" s="11">
        <v>23.317</v>
      </c>
    </row>
    <row r="189" spans="1:26" ht="13" x14ac:dyDescent="0.15">
      <c r="A189" s="10" t="s">
        <v>61</v>
      </c>
      <c r="B189" s="10">
        <v>4</v>
      </c>
      <c r="C189" s="11">
        <v>36357</v>
      </c>
      <c r="D189" s="11">
        <v>26509.818899999998</v>
      </c>
      <c r="E189" s="11">
        <v>23757.648300000001</v>
      </c>
      <c r="F189" s="11">
        <v>5178.3845000000001</v>
      </c>
      <c r="G189" s="11">
        <v>24345</v>
      </c>
      <c r="H189" s="11">
        <v>21832.658500000001</v>
      </c>
      <c r="I189" s="11">
        <v>11084.9449</v>
      </c>
      <c r="J189" s="11">
        <v>3940.8973000000001</v>
      </c>
      <c r="K189" s="11">
        <v>1779</v>
      </c>
      <c r="L189" s="11">
        <v>2262</v>
      </c>
      <c r="M189" s="11">
        <v>1405.7963</v>
      </c>
      <c r="N189" s="11">
        <v>1788.1608000000001</v>
      </c>
      <c r="O189" s="11">
        <v>218.06219999999999</v>
      </c>
      <c r="P189" s="11">
        <v>255.5822</v>
      </c>
      <c r="Q189" s="11">
        <v>6220</v>
      </c>
      <c r="R189" s="11">
        <v>1276.7693999999999</v>
      </c>
      <c r="S189" s="11">
        <v>9841.1052999999993</v>
      </c>
      <c r="T189" s="11">
        <v>725.1934</v>
      </c>
      <c r="U189" s="11">
        <v>1107</v>
      </c>
      <c r="V189" s="11">
        <v>1886</v>
      </c>
      <c r="W189" s="11">
        <v>237.46510000000001</v>
      </c>
      <c r="X189" s="11">
        <v>398.67270000000002</v>
      </c>
      <c r="Y189" s="11">
        <v>62.754600000000003</v>
      </c>
      <c r="Z189" s="11">
        <v>93.389499999999998</v>
      </c>
    </row>
    <row r="190" spans="1:26" ht="13" x14ac:dyDescent="0.15">
      <c r="A190" s="10" t="s">
        <v>61</v>
      </c>
      <c r="B190" s="10">
        <v>5</v>
      </c>
      <c r="C190" s="11">
        <v>25377</v>
      </c>
      <c r="D190" s="11">
        <v>13642.7531</v>
      </c>
      <c r="E190" s="11">
        <v>21644.734199999999</v>
      </c>
      <c r="F190" s="11">
        <v>3479.8377</v>
      </c>
      <c r="G190" s="11">
        <v>11738</v>
      </c>
      <c r="H190" s="11">
        <v>10519.189399999999</v>
      </c>
      <c r="I190" s="11">
        <v>5262.5479999999998</v>
      </c>
      <c r="J190" s="11">
        <v>1893.3223</v>
      </c>
      <c r="K190" s="11">
        <v>896</v>
      </c>
      <c r="L190" s="11">
        <v>1092</v>
      </c>
      <c r="M190" s="11">
        <v>728.68460000000005</v>
      </c>
      <c r="N190" s="11">
        <v>895.00630000000001</v>
      </c>
      <c r="O190" s="11">
        <v>106.49850000000001</v>
      </c>
      <c r="P190" s="11">
        <v>122.0883</v>
      </c>
      <c r="Q190" s="11">
        <v>3110</v>
      </c>
      <c r="R190" s="11">
        <v>603.31679999999994</v>
      </c>
      <c r="S190" s="11">
        <v>4216.3878000000004</v>
      </c>
      <c r="T190" s="11">
        <v>322.25799999999998</v>
      </c>
      <c r="U190" s="11">
        <v>654</v>
      </c>
      <c r="V190" s="11">
        <v>979</v>
      </c>
      <c r="W190" s="11">
        <v>130.0616</v>
      </c>
      <c r="X190" s="11">
        <v>210.28219999999999</v>
      </c>
      <c r="Y190" s="11">
        <v>43.7378</v>
      </c>
      <c r="Z190" s="11">
        <v>69.031199999999998</v>
      </c>
    </row>
    <row r="191" spans="1:26" ht="13" x14ac:dyDescent="0.15">
      <c r="A191" s="10" t="s">
        <v>61</v>
      </c>
      <c r="B191" s="10">
        <v>6</v>
      </c>
      <c r="C191" s="11">
        <v>35663</v>
      </c>
      <c r="D191" s="11">
        <v>33830.238700000002</v>
      </c>
      <c r="E191" s="11">
        <v>18237.5386</v>
      </c>
      <c r="F191" s="11">
        <v>3564.0311000000002</v>
      </c>
      <c r="G191" s="11">
        <v>24324</v>
      </c>
      <c r="H191" s="11">
        <v>28591.271799999999</v>
      </c>
      <c r="I191" s="11">
        <v>7233.8685999999998</v>
      </c>
      <c r="J191" s="11">
        <v>2384.6559000000002</v>
      </c>
      <c r="K191" s="11">
        <v>2328</v>
      </c>
      <c r="L191" s="11">
        <v>2926</v>
      </c>
      <c r="M191" s="11">
        <v>1932.2146</v>
      </c>
      <c r="N191" s="11">
        <v>2445.3580999999999</v>
      </c>
      <c r="O191" s="11">
        <v>179.37729999999999</v>
      </c>
      <c r="P191" s="11">
        <v>209.28620000000001</v>
      </c>
      <c r="Q191" s="11">
        <v>3942</v>
      </c>
      <c r="R191" s="11">
        <v>1377.3304000000001</v>
      </c>
      <c r="S191" s="11">
        <v>5008.8715000000002</v>
      </c>
      <c r="T191" s="11">
        <v>411.84390000000002</v>
      </c>
      <c r="U191" s="11">
        <v>853</v>
      </c>
      <c r="V191" s="11">
        <v>1340</v>
      </c>
      <c r="W191" s="11">
        <v>238.71969999999999</v>
      </c>
      <c r="X191" s="11">
        <v>439.65320000000003</v>
      </c>
      <c r="Y191" s="11">
        <v>58.364800000000002</v>
      </c>
      <c r="Z191" s="11">
        <v>90.583699999999993</v>
      </c>
    </row>
    <row r="192" spans="1:26" ht="13" x14ac:dyDescent="0.15">
      <c r="A192" s="10" t="s">
        <v>61</v>
      </c>
      <c r="B192" s="10">
        <v>7</v>
      </c>
      <c r="C192" s="11">
        <v>27986</v>
      </c>
      <c r="D192" s="11">
        <v>19073.702700000002</v>
      </c>
      <c r="E192" s="11">
        <v>18685.0003</v>
      </c>
      <c r="F192" s="11">
        <v>2093.3465000000001</v>
      </c>
      <c r="G192" s="11">
        <v>11960</v>
      </c>
      <c r="H192" s="11">
        <v>12339.596299999999</v>
      </c>
      <c r="I192" s="11">
        <v>3907.5257000000001</v>
      </c>
      <c r="J192" s="11">
        <v>949.16859999999997</v>
      </c>
      <c r="K192" s="11">
        <v>1221</v>
      </c>
      <c r="L192" s="11">
        <v>1486</v>
      </c>
      <c r="M192" s="11">
        <v>955.28660000000002</v>
      </c>
      <c r="N192" s="11">
        <v>1172.8877</v>
      </c>
      <c r="O192" s="11">
        <v>103.752</v>
      </c>
      <c r="P192" s="11">
        <v>117.8573</v>
      </c>
      <c r="Q192" s="11">
        <v>4132</v>
      </c>
      <c r="R192" s="11">
        <v>1355.5717999999999</v>
      </c>
      <c r="S192" s="11">
        <v>4892.0964000000004</v>
      </c>
      <c r="T192" s="11">
        <v>285.78809999999999</v>
      </c>
      <c r="U192" s="11">
        <v>872</v>
      </c>
      <c r="V192" s="11">
        <v>1234</v>
      </c>
      <c r="W192" s="11">
        <v>105.9169</v>
      </c>
      <c r="X192" s="11">
        <v>184.887</v>
      </c>
      <c r="Y192" s="11">
        <v>31.962</v>
      </c>
      <c r="Z192" s="11">
        <v>54.5991</v>
      </c>
    </row>
    <row r="193" spans="1:26" ht="13" x14ac:dyDescent="0.15">
      <c r="A193" s="10" t="s">
        <v>61</v>
      </c>
      <c r="B193" s="10">
        <v>8</v>
      </c>
      <c r="C193" s="11">
        <v>22114</v>
      </c>
      <c r="D193" s="11">
        <v>14175.1263</v>
      </c>
      <c r="E193" s="11">
        <v>15655.8012</v>
      </c>
      <c r="F193" s="11">
        <v>3129.7564000000002</v>
      </c>
      <c r="G193" s="11">
        <v>7282</v>
      </c>
      <c r="H193" s="11">
        <v>8208.4181000000008</v>
      </c>
      <c r="I193" s="11">
        <v>1666.2793999999999</v>
      </c>
      <c r="J193" s="11">
        <v>970.11479999999995</v>
      </c>
      <c r="K193" s="11">
        <v>670</v>
      </c>
      <c r="L193" s="11">
        <v>820</v>
      </c>
      <c r="M193" s="11">
        <v>547.37649999999996</v>
      </c>
      <c r="N193" s="11">
        <v>673.09490000000005</v>
      </c>
      <c r="O193" s="11">
        <v>86.503200000000007</v>
      </c>
      <c r="P193" s="11">
        <v>96.077799999999996</v>
      </c>
      <c r="Q193" s="11">
        <v>2402</v>
      </c>
      <c r="R193" s="11">
        <v>909.77819999999997</v>
      </c>
      <c r="S193" s="11">
        <v>2455.8569000000002</v>
      </c>
      <c r="T193" s="11">
        <v>335.76530000000002</v>
      </c>
      <c r="U193" s="11">
        <v>746</v>
      </c>
      <c r="V193" s="11">
        <v>1131</v>
      </c>
      <c r="W193" s="11">
        <v>226.26310000000001</v>
      </c>
      <c r="X193" s="11">
        <v>433.30380000000002</v>
      </c>
      <c r="Y193" s="11">
        <v>66.716999999999999</v>
      </c>
      <c r="Z193" s="11">
        <v>113.05070000000001</v>
      </c>
    </row>
    <row r="194" spans="1:26" ht="13" x14ac:dyDescent="0.15">
      <c r="A194" s="10" t="s">
        <v>61</v>
      </c>
      <c r="B194" s="10">
        <v>9</v>
      </c>
      <c r="C194" s="11">
        <v>29698</v>
      </c>
      <c r="D194" s="11">
        <v>23438.2772</v>
      </c>
      <c r="E194" s="11">
        <v>16535.6008</v>
      </c>
      <c r="F194" s="11">
        <v>4335.1367</v>
      </c>
      <c r="G194" s="11">
        <v>15055</v>
      </c>
      <c r="H194" s="11">
        <v>16476.586800000001</v>
      </c>
      <c r="I194" s="11">
        <v>3892.1905000000002</v>
      </c>
      <c r="J194" s="11">
        <v>1908.5630000000001</v>
      </c>
      <c r="K194" s="11">
        <v>1969</v>
      </c>
      <c r="L194" s="11">
        <v>2483</v>
      </c>
      <c r="M194" s="11">
        <v>1595.6286</v>
      </c>
      <c r="N194" s="11">
        <v>2021.1857</v>
      </c>
      <c r="O194" s="11">
        <v>191.80369999999999</v>
      </c>
      <c r="P194" s="11">
        <v>224.1671</v>
      </c>
      <c r="Q194" s="11">
        <v>2805</v>
      </c>
      <c r="R194" s="11">
        <v>848.90309999999999</v>
      </c>
      <c r="S194" s="11">
        <v>3439.7229000000002</v>
      </c>
      <c r="T194" s="11">
        <v>444.50439999999998</v>
      </c>
      <c r="U194" s="11">
        <v>317</v>
      </c>
      <c r="V194" s="11">
        <v>514</v>
      </c>
      <c r="W194" s="11">
        <v>80.717200000000005</v>
      </c>
      <c r="X194" s="11">
        <v>152.20230000000001</v>
      </c>
      <c r="Y194" s="11">
        <v>25.2149</v>
      </c>
      <c r="Z194" s="11">
        <v>49.7744</v>
      </c>
    </row>
    <row r="195" spans="1:26" ht="13" x14ac:dyDescent="0.15">
      <c r="A195" s="10" t="s">
        <v>61</v>
      </c>
      <c r="B195" s="10">
        <v>10</v>
      </c>
      <c r="C195" s="11">
        <v>19306</v>
      </c>
      <c r="D195" s="11">
        <v>10181.183000000001</v>
      </c>
      <c r="E195" s="11">
        <v>15879.993899999999</v>
      </c>
      <c r="F195" s="11">
        <v>2169.6214</v>
      </c>
      <c r="G195" s="11">
        <v>4907</v>
      </c>
      <c r="H195" s="11">
        <v>5172.6166999999996</v>
      </c>
      <c r="I195" s="11">
        <v>1156.4004</v>
      </c>
      <c r="J195" s="11">
        <v>648.01599999999996</v>
      </c>
      <c r="K195" s="11">
        <v>386</v>
      </c>
      <c r="L195" s="11">
        <v>455</v>
      </c>
      <c r="M195" s="11">
        <v>301.46280000000002</v>
      </c>
      <c r="N195" s="11">
        <v>360.58409999999998</v>
      </c>
      <c r="O195" s="11">
        <v>43.923299999999998</v>
      </c>
      <c r="P195" s="11">
        <v>49.352899999999998</v>
      </c>
      <c r="Q195" s="11">
        <v>2108</v>
      </c>
      <c r="R195" s="11">
        <v>528.20500000000004</v>
      </c>
      <c r="S195" s="11">
        <v>2316.3071</v>
      </c>
      <c r="T195" s="11">
        <v>227.18279999999999</v>
      </c>
      <c r="U195" s="11">
        <v>401</v>
      </c>
      <c r="V195" s="11">
        <v>541</v>
      </c>
      <c r="W195" s="11">
        <v>84.778300000000002</v>
      </c>
      <c r="X195" s="11">
        <v>136.56639999999999</v>
      </c>
      <c r="Y195" s="11">
        <v>24.093299999999999</v>
      </c>
      <c r="Z195" s="11">
        <v>33.284700000000001</v>
      </c>
    </row>
    <row r="196" spans="1:26" ht="13" x14ac:dyDescent="0.15">
      <c r="A196" s="10" t="s">
        <v>61</v>
      </c>
      <c r="B196" s="10">
        <v>11</v>
      </c>
      <c r="C196" s="11">
        <v>22317</v>
      </c>
      <c r="D196" s="11">
        <v>4034.1466</v>
      </c>
      <c r="E196" s="11">
        <v>26379.609499999999</v>
      </c>
      <c r="F196" s="11">
        <v>2002.3073999999999</v>
      </c>
      <c r="G196" s="11">
        <v>5771</v>
      </c>
      <c r="H196" s="11">
        <v>2434.7523000000001</v>
      </c>
      <c r="I196" s="11">
        <v>4189.7094999999999</v>
      </c>
      <c r="J196" s="11">
        <v>970.19399999999996</v>
      </c>
      <c r="K196" s="11">
        <v>466</v>
      </c>
      <c r="L196" s="11">
        <v>535</v>
      </c>
      <c r="M196" s="11">
        <v>252.3887</v>
      </c>
      <c r="N196" s="11">
        <v>306.8227</v>
      </c>
      <c r="O196" s="11">
        <v>66.891900000000007</v>
      </c>
      <c r="P196" s="11">
        <v>79.746600000000001</v>
      </c>
      <c r="Q196" s="11">
        <v>4800</v>
      </c>
      <c r="R196" s="11">
        <v>339.07350000000002</v>
      </c>
      <c r="S196" s="11">
        <v>7394.2365</v>
      </c>
      <c r="T196" s="11">
        <v>297.3528</v>
      </c>
      <c r="U196" s="11">
        <v>837</v>
      </c>
      <c r="V196" s="11">
        <v>1292</v>
      </c>
      <c r="W196" s="11">
        <v>76.113500000000002</v>
      </c>
      <c r="X196" s="11">
        <v>121.8935</v>
      </c>
      <c r="Y196" s="11">
        <v>31.689900000000002</v>
      </c>
      <c r="Z196" s="11">
        <v>49.679900000000004</v>
      </c>
    </row>
    <row r="197" spans="1:26" ht="13" x14ac:dyDescent="0.15">
      <c r="A197" s="10" t="s">
        <v>61</v>
      </c>
      <c r="B197" s="10">
        <v>12</v>
      </c>
      <c r="C197" s="11">
        <v>38680</v>
      </c>
      <c r="D197" s="11">
        <v>36526.3992</v>
      </c>
      <c r="E197" s="11">
        <v>18039.9146</v>
      </c>
      <c r="F197" s="11">
        <v>5881.6971000000003</v>
      </c>
      <c r="G197" s="11">
        <v>28499</v>
      </c>
      <c r="H197" s="11">
        <v>32462.505399999998</v>
      </c>
      <c r="I197" s="11">
        <v>8401.0553</v>
      </c>
      <c r="J197" s="11">
        <v>4164.8593000000001</v>
      </c>
      <c r="K197" s="11">
        <v>3363</v>
      </c>
      <c r="L197" s="11">
        <v>4275</v>
      </c>
      <c r="M197" s="11">
        <v>2801.0866000000001</v>
      </c>
      <c r="N197" s="11">
        <v>3580.2471</v>
      </c>
      <c r="O197" s="11">
        <v>368.71519999999998</v>
      </c>
      <c r="P197" s="11">
        <v>427.6739</v>
      </c>
      <c r="Q197" s="11">
        <v>5177</v>
      </c>
      <c r="R197" s="11">
        <v>2003.0201</v>
      </c>
      <c r="S197" s="11">
        <v>6582.6059999999998</v>
      </c>
      <c r="T197" s="11">
        <v>812.45609999999999</v>
      </c>
      <c r="U197" s="11">
        <v>1778</v>
      </c>
      <c r="V197" s="11">
        <v>2988</v>
      </c>
      <c r="W197" s="11">
        <v>456.00700000000001</v>
      </c>
      <c r="X197" s="11">
        <v>885.36149999999998</v>
      </c>
      <c r="Y197" s="11">
        <v>122.1422</v>
      </c>
      <c r="Z197" s="11">
        <v>206.803</v>
      </c>
    </row>
    <row r="198" spans="1:26" ht="13" x14ac:dyDescent="0.15">
      <c r="A198" s="10" t="s">
        <v>61</v>
      </c>
      <c r="B198" s="10">
        <v>13</v>
      </c>
      <c r="C198" s="11">
        <v>29602</v>
      </c>
      <c r="D198" s="11">
        <v>22322.737000000001</v>
      </c>
      <c r="E198" s="11">
        <v>18255.454399999999</v>
      </c>
      <c r="F198" s="11">
        <v>4466.9962999999998</v>
      </c>
      <c r="G198" s="11">
        <v>14093</v>
      </c>
      <c r="H198" s="11">
        <v>15589.984200000001</v>
      </c>
      <c r="I198" s="11">
        <v>4213.9022999999997</v>
      </c>
      <c r="J198" s="11">
        <v>1960.6234999999999</v>
      </c>
      <c r="K198" s="11">
        <v>1480</v>
      </c>
      <c r="L198" s="11">
        <v>1859</v>
      </c>
      <c r="M198" s="11">
        <v>1190.6777999999999</v>
      </c>
      <c r="N198" s="11">
        <v>1504.2855</v>
      </c>
      <c r="O198" s="11">
        <v>159.64439999999999</v>
      </c>
      <c r="P198" s="11">
        <v>178.77600000000001</v>
      </c>
      <c r="Q198" s="11">
        <v>5510</v>
      </c>
      <c r="R198" s="11">
        <v>1242.3928000000001</v>
      </c>
      <c r="S198" s="11">
        <v>7237.5820999999996</v>
      </c>
      <c r="T198" s="11">
        <v>682.6857</v>
      </c>
      <c r="U198" s="11">
        <v>1890</v>
      </c>
      <c r="V198" s="11">
        <v>3047</v>
      </c>
      <c r="W198" s="11">
        <v>341.15809999999999</v>
      </c>
      <c r="X198" s="11">
        <v>628.60419999999999</v>
      </c>
      <c r="Y198" s="11">
        <v>106.06950000000001</v>
      </c>
      <c r="Z198" s="11">
        <v>175.19739999999999</v>
      </c>
    </row>
    <row r="199" spans="1:26" ht="13" x14ac:dyDescent="0.15">
      <c r="A199" s="10" t="s">
        <v>61</v>
      </c>
      <c r="B199" s="10">
        <v>14</v>
      </c>
      <c r="C199" s="11">
        <v>28803</v>
      </c>
      <c r="D199" s="11">
        <v>20888.2261</v>
      </c>
      <c r="E199" s="11">
        <v>18017.6855</v>
      </c>
      <c r="F199" s="11">
        <v>4049.4005000000002</v>
      </c>
      <c r="G199" s="11">
        <v>18203</v>
      </c>
      <c r="H199" s="11">
        <v>17701.7261</v>
      </c>
      <c r="I199" s="11">
        <v>7079.8002999999999</v>
      </c>
      <c r="J199" s="11">
        <v>2567.8575999999998</v>
      </c>
      <c r="K199" s="11">
        <v>1982</v>
      </c>
      <c r="L199" s="11">
        <v>2487</v>
      </c>
      <c r="M199" s="11">
        <v>1633.9223999999999</v>
      </c>
      <c r="N199" s="11">
        <v>2065.7685000000001</v>
      </c>
      <c r="O199" s="11">
        <v>232.0042</v>
      </c>
      <c r="P199" s="11">
        <v>273.57889999999998</v>
      </c>
      <c r="Q199" s="11">
        <v>8281</v>
      </c>
      <c r="R199" s="11">
        <v>1754.1711</v>
      </c>
      <c r="S199" s="11">
        <v>11632.591</v>
      </c>
      <c r="T199" s="11">
        <v>983.99659999999994</v>
      </c>
      <c r="U199" s="11">
        <v>1423</v>
      </c>
      <c r="V199" s="11">
        <v>2242</v>
      </c>
      <c r="W199" s="11">
        <v>427.43790000000001</v>
      </c>
      <c r="X199" s="11">
        <v>745.58360000000005</v>
      </c>
      <c r="Y199" s="11">
        <v>115.8991</v>
      </c>
      <c r="Z199" s="11">
        <v>181.44929999999999</v>
      </c>
    </row>
    <row r="200" spans="1:26" ht="13" x14ac:dyDescent="0.15">
      <c r="A200" s="10" t="s">
        <v>62</v>
      </c>
      <c r="B200" s="10">
        <v>1</v>
      </c>
      <c r="C200" s="11">
        <v>3581</v>
      </c>
      <c r="D200" s="11">
        <v>416.54730000000001</v>
      </c>
      <c r="E200" s="11">
        <v>3884.7015999999999</v>
      </c>
      <c r="F200" s="11">
        <v>148.67189999999999</v>
      </c>
      <c r="G200" s="11">
        <v>463</v>
      </c>
      <c r="H200" s="11">
        <v>221.09299999999999</v>
      </c>
      <c r="I200" s="11">
        <v>359.41379999999998</v>
      </c>
      <c r="J200" s="11">
        <v>21.137699999999999</v>
      </c>
      <c r="K200" s="11">
        <v>42</v>
      </c>
      <c r="L200" s="11">
        <v>58</v>
      </c>
      <c r="M200" s="11">
        <v>12.844099999999999</v>
      </c>
      <c r="N200" s="11">
        <v>22.102499999999999</v>
      </c>
      <c r="O200" s="11">
        <v>2.7766000000000002</v>
      </c>
      <c r="P200" s="11">
        <v>2.9811000000000001</v>
      </c>
      <c r="Q200" s="11">
        <v>7109</v>
      </c>
      <c r="R200" s="11">
        <v>235.02539999999999</v>
      </c>
      <c r="S200" s="11">
        <v>11121.906199999999</v>
      </c>
      <c r="T200" s="11">
        <v>184.47579999999999</v>
      </c>
      <c r="U200" s="11">
        <v>2367</v>
      </c>
      <c r="V200" s="11">
        <v>3282</v>
      </c>
      <c r="W200" s="11">
        <v>75.868200000000002</v>
      </c>
      <c r="X200" s="11">
        <v>154.71709999999999</v>
      </c>
      <c r="Y200" s="11">
        <v>23.1051</v>
      </c>
      <c r="Z200" s="11">
        <v>47.215600000000002</v>
      </c>
    </row>
    <row r="201" spans="1:26" ht="13" x14ac:dyDescent="0.15">
      <c r="A201" s="10" t="s">
        <v>63</v>
      </c>
      <c r="B201" s="10">
        <v>1</v>
      </c>
      <c r="C201" s="11">
        <v>17081</v>
      </c>
      <c r="D201" s="11">
        <v>2735.3191000000002</v>
      </c>
      <c r="E201" s="11">
        <v>25017.136399999999</v>
      </c>
      <c r="F201" s="11">
        <v>3875.6251000000002</v>
      </c>
      <c r="G201" s="11">
        <v>2148</v>
      </c>
      <c r="H201" s="11">
        <v>1009.7237</v>
      </c>
      <c r="I201" s="11">
        <v>1909.7537</v>
      </c>
      <c r="J201" s="11">
        <v>898.46370000000002</v>
      </c>
      <c r="K201" s="11">
        <v>177</v>
      </c>
      <c r="L201" s="11">
        <v>264</v>
      </c>
      <c r="M201" s="11">
        <v>103.5278</v>
      </c>
      <c r="N201" s="11">
        <v>170.63</v>
      </c>
      <c r="O201" s="11">
        <v>61.837200000000003</v>
      </c>
      <c r="P201" s="11">
        <v>75.925799999999995</v>
      </c>
      <c r="Q201" s="11">
        <v>1923</v>
      </c>
      <c r="R201" s="11">
        <v>95.043700000000001</v>
      </c>
      <c r="S201" s="11">
        <v>3062.0293999999999</v>
      </c>
      <c r="T201" s="11">
        <v>197.59180000000001</v>
      </c>
      <c r="U201" s="11">
        <v>677</v>
      </c>
      <c r="V201" s="11">
        <v>1061</v>
      </c>
      <c r="W201" s="11">
        <v>65.441199999999995</v>
      </c>
      <c r="X201" s="11">
        <v>125.8369</v>
      </c>
      <c r="Y201" s="11">
        <v>29.5594</v>
      </c>
      <c r="Z201" s="11">
        <v>58.438400000000001</v>
      </c>
    </row>
    <row r="202" spans="1:26" ht="13" x14ac:dyDescent="0.15">
      <c r="A202" s="10" t="s">
        <v>63</v>
      </c>
      <c r="B202" s="10">
        <v>2</v>
      </c>
      <c r="C202" s="11">
        <v>19994</v>
      </c>
      <c r="D202" s="11">
        <v>8680.6488000000008</v>
      </c>
      <c r="E202" s="11">
        <v>24270.915799999999</v>
      </c>
      <c r="F202" s="11">
        <v>4941.6316999999999</v>
      </c>
      <c r="G202" s="11">
        <v>6811</v>
      </c>
      <c r="H202" s="11">
        <v>6255.2790000000005</v>
      </c>
      <c r="I202" s="11">
        <v>4370.4238999999998</v>
      </c>
      <c r="J202" s="11">
        <v>2776.9778000000001</v>
      </c>
      <c r="K202" s="11">
        <v>127</v>
      </c>
      <c r="L202" s="11">
        <v>202</v>
      </c>
      <c r="M202" s="11">
        <v>80.251400000000004</v>
      </c>
      <c r="N202" s="11">
        <v>144.7988</v>
      </c>
      <c r="O202" s="11">
        <v>20.022500000000001</v>
      </c>
      <c r="P202" s="11">
        <v>26.355499999999999</v>
      </c>
      <c r="Q202" s="11">
        <v>2918</v>
      </c>
      <c r="R202" s="11">
        <v>245.0675</v>
      </c>
      <c r="S202" s="11">
        <v>4830.3208999999997</v>
      </c>
      <c r="T202" s="11">
        <v>307.48719999999997</v>
      </c>
      <c r="U202" s="11">
        <v>723</v>
      </c>
      <c r="V202" s="11">
        <v>1072</v>
      </c>
      <c r="W202" s="11">
        <v>54.680900000000001</v>
      </c>
      <c r="X202" s="11">
        <v>118.6345</v>
      </c>
      <c r="Y202" s="11">
        <v>19.9025</v>
      </c>
      <c r="Z202" s="11">
        <v>36.874299999999998</v>
      </c>
    </row>
    <row r="203" spans="1:26" ht="13" x14ac:dyDescent="0.15">
      <c r="A203" s="10" t="s">
        <v>63</v>
      </c>
      <c r="B203" s="10">
        <v>3</v>
      </c>
      <c r="C203" s="11">
        <v>12404</v>
      </c>
      <c r="D203" s="11">
        <v>787.86779999999999</v>
      </c>
      <c r="E203" s="11">
        <v>16467.320500000002</v>
      </c>
      <c r="F203" s="11">
        <v>3733.3856999999998</v>
      </c>
      <c r="G203" s="11">
        <v>470</v>
      </c>
      <c r="H203" s="11">
        <v>205.3263</v>
      </c>
      <c r="I203" s="11">
        <v>139.28639999999999</v>
      </c>
      <c r="J203" s="11">
        <v>365.18430000000001</v>
      </c>
      <c r="K203" s="11">
        <v>99</v>
      </c>
      <c r="L203" s="11">
        <v>149</v>
      </c>
      <c r="M203" s="11">
        <v>82.388999999999996</v>
      </c>
      <c r="N203" s="11">
        <v>126.5967</v>
      </c>
      <c r="O203" s="11">
        <v>71.6327</v>
      </c>
      <c r="P203" s="11">
        <v>80.061000000000007</v>
      </c>
      <c r="Q203" s="11">
        <v>317</v>
      </c>
      <c r="R203" s="11">
        <v>9.2096</v>
      </c>
      <c r="S203" s="11">
        <v>379.18270000000001</v>
      </c>
      <c r="T203" s="11">
        <v>72.953800000000001</v>
      </c>
      <c r="U203" s="11">
        <v>56</v>
      </c>
      <c r="V203" s="11">
        <v>80</v>
      </c>
      <c r="W203" s="11">
        <v>11.809200000000001</v>
      </c>
      <c r="X203" s="11">
        <v>22.769500000000001</v>
      </c>
      <c r="Y203" s="11">
        <v>8.2026000000000003</v>
      </c>
      <c r="Z203" s="11">
        <v>17.738099999999999</v>
      </c>
    </row>
    <row r="204" spans="1:26" ht="13" x14ac:dyDescent="0.15">
      <c r="A204" s="10" t="s">
        <v>65</v>
      </c>
      <c r="B204" s="10">
        <v>1</v>
      </c>
      <c r="C204" s="11">
        <v>28331</v>
      </c>
      <c r="D204" s="11">
        <v>13142.19</v>
      </c>
      <c r="E204" s="11">
        <v>22015.221000000001</v>
      </c>
      <c r="F204" s="11">
        <v>8422.6774000000005</v>
      </c>
      <c r="G204" s="11">
        <v>15873</v>
      </c>
      <c r="H204" s="11">
        <v>11076.404</v>
      </c>
      <c r="I204" s="11">
        <v>6932.4250000000002</v>
      </c>
      <c r="J204" s="11">
        <v>6501.8073999999997</v>
      </c>
      <c r="K204" s="11">
        <v>1026</v>
      </c>
      <c r="L204" s="11">
        <v>1328</v>
      </c>
      <c r="M204" s="11">
        <v>706.91409999999996</v>
      </c>
      <c r="N204" s="11">
        <v>947.65060000000005</v>
      </c>
      <c r="O204" s="11">
        <v>191.3938</v>
      </c>
      <c r="P204" s="11">
        <v>233.1277</v>
      </c>
      <c r="Q204" s="11">
        <v>16056</v>
      </c>
      <c r="R204" s="11">
        <v>4565.8334000000004</v>
      </c>
      <c r="S204" s="11">
        <v>21724.656800000001</v>
      </c>
      <c r="T204" s="11">
        <v>2181.2905000000001</v>
      </c>
      <c r="U204" s="11">
        <v>2308</v>
      </c>
      <c r="V204" s="11">
        <v>3606</v>
      </c>
      <c r="W204" s="11">
        <v>502.42950000000002</v>
      </c>
      <c r="X204" s="11">
        <v>850.96979999999996</v>
      </c>
      <c r="Y204" s="11">
        <v>156.32130000000001</v>
      </c>
      <c r="Z204" s="11">
        <v>251.1996</v>
      </c>
    </row>
    <row r="205" spans="1:26" ht="13" x14ac:dyDescent="0.15">
      <c r="A205" s="10" t="s">
        <v>65</v>
      </c>
      <c r="B205" s="10">
        <v>2</v>
      </c>
      <c r="C205" s="11">
        <v>23858</v>
      </c>
      <c r="D205" s="11">
        <v>9127.2618999999995</v>
      </c>
      <c r="E205" s="11">
        <v>19352.621800000001</v>
      </c>
      <c r="F205" s="11">
        <v>6653.0433999999996</v>
      </c>
      <c r="G205" s="11">
        <v>10628</v>
      </c>
      <c r="H205" s="11">
        <v>6983.2308999999996</v>
      </c>
      <c r="I205" s="11">
        <v>3992.9119000000001</v>
      </c>
      <c r="J205" s="11">
        <v>4048.7015999999999</v>
      </c>
      <c r="K205" s="11">
        <v>1764</v>
      </c>
      <c r="L205" s="11">
        <v>2144</v>
      </c>
      <c r="M205" s="11">
        <v>1345.3891000000001</v>
      </c>
      <c r="N205" s="11">
        <v>1660.6463000000001</v>
      </c>
      <c r="O205" s="11">
        <v>628.43809999999996</v>
      </c>
      <c r="P205" s="11">
        <v>748.04330000000004</v>
      </c>
      <c r="Q205" s="11">
        <v>11919</v>
      </c>
      <c r="R205" s="11">
        <v>2697.8481000000002</v>
      </c>
      <c r="S205" s="11">
        <v>13453.4642</v>
      </c>
      <c r="T205" s="11">
        <v>2641.8980999999999</v>
      </c>
      <c r="U205" s="11">
        <v>2603</v>
      </c>
      <c r="V205" s="11">
        <v>3569</v>
      </c>
      <c r="W205" s="11">
        <v>643.51850000000002</v>
      </c>
      <c r="X205" s="11">
        <v>944.03840000000002</v>
      </c>
      <c r="Y205" s="11">
        <v>327.0138</v>
      </c>
      <c r="Z205" s="11">
        <v>470.18799999999999</v>
      </c>
    </row>
    <row r="206" spans="1:26" ht="13" x14ac:dyDescent="0.15">
      <c r="A206" s="10" t="s">
        <v>65</v>
      </c>
      <c r="B206" s="10">
        <v>3</v>
      </c>
      <c r="C206" s="11">
        <v>22143</v>
      </c>
      <c r="D206" s="11">
        <v>8973.5074000000004</v>
      </c>
      <c r="E206" s="11">
        <v>19398.359899999999</v>
      </c>
      <c r="F206" s="11">
        <v>3613.6057999999998</v>
      </c>
      <c r="G206" s="11">
        <v>9497</v>
      </c>
      <c r="H206" s="11">
        <v>7018.9886999999999</v>
      </c>
      <c r="I206" s="11">
        <v>4474.3233</v>
      </c>
      <c r="J206" s="11">
        <v>2192.0706</v>
      </c>
      <c r="K206" s="11">
        <v>1187</v>
      </c>
      <c r="L206" s="11">
        <v>1562</v>
      </c>
      <c r="M206" s="11">
        <v>835.71669999999995</v>
      </c>
      <c r="N206" s="11">
        <v>1147.4060999999999</v>
      </c>
      <c r="O206" s="11">
        <v>218.262</v>
      </c>
      <c r="P206" s="11">
        <v>276.32979999999998</v>
      </c>
      <c r="Q206" s="11">
        <v>16999</v>
      </c>
      <c r="R206" s="11">
        <v>3307.8948</v>
      </c>
      <c r="S206" s="11">
        <v>20478.153699999999</v>
      </c>
      <c r="T206" s="11">
        <v>2251.2986000000001</v>
      </c>
      <c r="U206" s="11">
        <v>4529</v>
      </c>
      <c r="V206" s="11">
        <v>6466</v>
      </c>
      <c r="W206" s="11">
        <v>1009.6798</v>
      </c>
      <c r="X206" s="11">
        <v>1634.3579</v>
      </c>
      <c r="Y206" s="11">
        <v>290.48340000000002</v>
      </c>
      <c r="Z206" s="11">
        <v>448.1943</v>
      </c>
    </row>
    <row r="207" spans="1:26" ht="13" x14ac:dyDescent="0.15">
      <c r="A207" s="10" t="s">
        <v>65</v>
      </c>
      <c r="B207" s="10">
        <v>4</v>
      </c>
      <c r="C207" s="11">
        <v>13014</v>
      </c>
      <c r="D207" s="11">
        <v>2029.4613999999999</v>
      </c>
      <c r="E207" s="11">
        <v>14667.301299999999</v>
      </c>
      <c r="F207" s="11">
        <v>2218.7302</v>
      </c>
      <c r="G207" s="11">
        <v>1908</v>
      </c>
      <c r="H207" s="11">
        <v>850.96559999999999</v>
      </c>
      <c r="I207" s="11">
        <v>982.13610000000006</v>
      </c>
      <c r="J207" s="11">
        <v>659.23119999999994</v>
      </c>
      <c r="K207" s="11">
        <v>390</v>
      </c>
      <c r="L207" s="11">
        <v>483</v>
      </c>
      <c r="M207" s="11">
        <v>236.4161</v>
      </c>
      <c r="N207" s="11">
        <v>314.51519999999999</v>
      </c>
      <c r="O207" s="11">
        <v>109.2514</v>
      </c>
      <c r="P207" s="11">
        <v>129.48859999999999</v>
      </c>
      <c r="Q207" s="11">
        <v>11742</v>
      </c>
      <c r="R207" s="11">
        <v>1122.2385999999999</v>
      </c>
      <c r="S207" s="11">
        <v>14563.5142</v>
      </c>
      <c r="T207" s="11">
        <v>1396.182</v>
      </c>
      <c r="U207" s="11">
        <v>4491</v>
      </c>
      <c r="V207" s="11">
        <v>5908</v>
      </c>
      <c r="W207" s="11">
        <v>671.875</v>
      </c>
      <c r="X207" s="11">
        <v>965.37109999999996</v>
      </c>
      <c r="Y207" s="11">
        <v>319.37200000000001</v>
      </c>
      <c r="Z207" s="11">
        <v>465.7713</v>
      </c>
    </row>
    <row r="208" spans="1:26" ht="13" x14ac:dyDescent="0.15">
      <c r="A208" s="10" t="s">
        <v>65</v>
      </c>
      <c r="B208" s="10">
        <v>5</v>
      </c>
      <c r="C208" s="11">
        <v>23395</v>
      </c>
      <c r="D208" s="11">
        <v>4227.7968000000001</v>
      </c>
      <c r="E208" s="11">
        <v>19847.516199999998</v>
      </c>
      <c r="F208" s="11">
        <v>7353.9809999999998</v>
      </c>
      <c r="G208" s="11">
        <v>9397</v>
      </c>
      <c r="H208" s="11">
        <v>2992.15</v>
      </c>
      <c r="I208" s="11">
        <v>3980.3771000000002</v>
      </c>
      <c r="J208" s="11">
        <v>4404.9390000000003</v>
      </c>
      <c r="K208" s="11">
        <v>82</v>
      </c>
      <c r="L208" s="11">
        <v>98</v>
      </c>
      <c r="M208" s="11">
        <v>50.839799999999997</v>
      </c>
      <c r="N208" s="11">
        <v>64.060699999999997</v>
      </c>
      <c r="O208" s="11">
        <v>21.905899999999999</v>
      </c>
      <c r="P208" s="11">
        <v>22.790500000000002</v>
      </c>
      <c r="Q208" s="11">
        <v>17914</v>
      </c>
      <c r="R208" s="11">
        <v>3054.5324999999998</v>
      </c>
      <c r="S208" s="11">
        <v>21751.944500000001</v>
      </c>
      <c r="T208" s="11">
        <v>3956.5493000000001</v>
      </c>
      <c r="U208" s="11">
        <v>977</v>
      </c>
      <c r="V208" s="11">
        <v>1394</v>
      </c>
      <c r="W208" s="11">
        <v>144.27709999999999</v>
      </c>
      <c r="X208" s="11">
        <v>246.88130000000001</v>
      </c>
      <c r="Y208" s="11">
        <v>67.2624</v>
      </c>
      <c r="Z208" s="11">
        <v>104.1236</v>
      </c>
    </row>
    <row r="209" spans="1:26" ht="13" x14ac:dyDescent="0.15">
      <c r="A209" s="10" t="s">
        <v>65</v>
      </c>
      <c r="B209" s="10">
        <v>6</v>
      </c>
      <c r="C209" s="11">
        <v>22135</v>
      </c>
      <c r="D209" s="11">
        <v>6702.3881000000001</v>
      </c>
      <c r="E209" s="11">
        <v>14140.675999999999</v>
      </c>
      <c r="F209" s="11">
        <v>9268.1487000000106</v>
      </c>
      <c r="G209" s="11">
        <v>13169</v>
      </c>
      <c r="H209" s="11">
        <v>5510.6660000000002</v>
      </c>
      <c r="I209" s="11">
        <v>5443.7638999999999</v>
      </c>
      <c r="J209" s="11">
        <v>6510.0676999999996</v>
      </c>
      <c r="K209" s="11">
        <v>431</v>
      </c>
      <c r="L209" s="11">
        <v>501</v>
      </c>
      <c r="M209" s="11">
        <v>289.34629999999999</v>
      </c>
      <c r="N209" s="11">
        <v>341.90280000000001</v>
      </c>
      <c r="O209" s="11">
        <v>101.3323</v>
      </c>
      <c r="P209" s="11">
        <v>115.48399999999999</v>
      </c>
      <c r="Q209" s="11">
        <v>17977</v>
      </c>
      <c r="R209" s="11">
        <v>5257.1764999999996</v>
      </c>
      <c r="S209" s="11">
        <v>17161.2382</v>
      </c>
      <c r="T209" s="11">
        <v>4635.7034000000003</v>
      </c>
      <c r="U209" s="11">
        <v>1764</v>
      </c>
      <c r="V209" s="11">
        <v>2333</v>
      </c>
      <c r="W209" s="11">
        <v>444.71339999999998</v>
      </c>
      <c r="X209" s="11">
        <v>620.03750000000002</v>
      </c>
      <c r="Y209" s="11">
        <v>161.51599999999999</v>
      </c>
      <c r="Z209" s="11">
        <v>230.9434</v>
      </c>
    </row>
    <row r="210" spans="1:26" ht="13" x14ac:dyDescent="0.15">
      <c r="A210" s="10" t="s">
        <v>65</v>
      </c>
      <c r="B210" s="10">
        <v>7</v>
      </c>
      <c r="C210" s="11">
        <v>18796</v>
      </c>
      <c r="D210" s="11">
        <v>3187.8483999999999</v>
      </c>
      <c r="E210" s="11">
        <v>18741.591100000001</v>
      </c>
      <c r="F210" s="11">
        <v>3872.9223000000002</v>
      </c>
      <c r="G210" s="11">
        <v>5073</v>
      </c>
      <c r="H210" s="11">
        <v>1821.2236</v>
      </c>
      <c r="I210" s="11">
        <v>2529.6518999999998</v>
      </c>
      <c r="J210" s="11">
        <v>1819.2489</v>
      </c>
      <c r="K210" s="11">
        <v>402</v>
      </c>
      <c r="L210" s="11">
        <v>487</v>
      </c>
      <c r="M210" s="11">
        <v>264.52730000000003</v>
      </c>
      <c r="N210" s="11">
        <v>333.33499999999998</v>
      </c>
      <c r="O210" s="11">
        <v>136.28229999999999</v>
      </c>
      <c r="P210" s="11">
        <v>158.54679999999999</v>
      </c>
      <c r="Q210" s="11">
        <v>15752</v>
      </c>
      <c r="R210" s="11">
        <v>2218.3849</v>
      </c>
      <c r="S210" s="11">
        <v>17354.205300000001</v>
      </c>
      <c r="T210" s="11">
        <v>2435.9218000000001</v>
      </c>
      <c r="U210" s="11">
        <v>2663</v>
      </c>
      <c r="V210" s="11">
        <v>3614</v>
      </c>
      <c r="W210" s="11">
        <v>643.72580000000005</v>
      </c>
      <c r="X210" s="11">
        <v>946.52880000000005</v>
      </c>
      <c r="Y210" s="11">
        <v>251.82919999999999</v>
      </c>
      <c r="Z210" s="11">
        <v>362.9991</v>
      </c>
    </row>
    <row r="211" spans="1:26" ht="13" x14ac:dyDescent="0.15">
      <c r="A211" s="10" t="s">
        <v>65</v>
      </c>
      <c r="B211" s="10">
        <v>8</v>
      </c>
      <c r="C211" s="11">
        <v>35366</v>
      </c>
      <c r="D211" s="11">
        <v>7865.0308999999997</v>
      </c>
      <c r="E211" s="11">
        <v>17932.560600000001</v>
      </c>
      <c r="F211" s="11">
        <v>26409.1397</v>
      </c>
      <c r="G211" s="11">
        <v>26358</v>
      </c>
      <c r="H211" s="11">
        <v>7095.0640000000003</v>
      </c>
      <c r="I211" s="11">
        <v>11774.1306</v>
      </c>
      <c r="J211" s="11">
        <v>19093.443200000002</v>
      </c>
      <c r="K211" s="11">
        <v>0</v>
      </c>
      <c r="L211" s="11">
        <v>0</v>
      </c>
      <c r="M211" s="11">
        <v>0</v>
      </c>
      <c r="N211" s="11">
        <v>0</v>
      </c>
      <c r="O211" s="11">
        <v>0</v>
      </c>
      <c r="P211" s="11">
        <v>0</v>
      </c>
      <c r="Q211" s="11">
        <v>9685</v>
      </c>
      <c r="R211" s="11">
        <v>2105.1763000000001</v>
      </c>
      <c r="S211" s="11">
        <v>11345.689700000001</v>
      </c>
      <c r="T211" s="11">
        <v>7097.4537</v>
      </c>
      <c r="U211" s="11">
        <v>1</v>
      </c>
      <c r="V211" s="11">
        <v>1</v>
      </c>
      <c r="W211" s="11">
        <v>8.0900000000000097E-2</v>
      </c>
      <c r="X211" s="11">
        <v>8.0900000000000097E-2</v>
      </c>
      <c r="Y211" s="11">
        <v>5.4800000000000001E-2</v>
      </c>
      <c r="Z211" s="11">
        <v>5.4800000000000001E-2</v>
      </c>
    </row>
    <row r="212" spans="1:26" ht="13" x14ac:dyDescent="0.15">
      <c r="A212" s="10" t="s">
        <v>65</v>
      </c>
      <c r="B212" s="10">
        <v>9</v>
      </c>
      <c r="C212" s="11">
        <v>33108</v>
      </c>
      <c r="D212" s="11">
        <v>8024.4654</v>
      </c>
      <c r="E212" s="11">
        <v>18109.7886</v>
      </c>
      <c r="F212" s="11">
        <v>22266.213100000001</v>
      </c>
      <c r="G212" s="11">
        <v>21140</v>
      </c>
      <c r="H212" s="11">
        <v>6935.3418000000001</v>
      </c>
      <c r="I212" s="11">
        <v>7791.9969000000001</v>
      </c>
      <c r="J212" s="11">
        <v>15589.128500000001</v>
      </c>
      <c r="K212" s="11">
        <v>26</v>
      </c>
      <c r="L212" s="11">
        <v>32</v>
      </c>
      <c r="M212" s="11">
        <v>18.8064</v>
      </c>
      <c r="N212" s="11">
        <v>23.084299999999999</v>
      </c>
      <c r="O212" s="11">
        <v>15.667299999999999</v>
      </c>
      <c r="P212" s="11">
        <v>17.728999999999999</v>
      </c>
      <c r="Q212" s="11">
        <v>11793</v>
      </c>
      <c r="R212" s="11">
        <v>1635.9260999999999</v>
      </c>
      <c r="S212" s="11">
        <v>13833.3078</v>
      </c>
      <c r="T212" s="11">
        <v>6485.2358999999997</v>
      </c>
      <c r="U212" s="11">
        <v>328</v>
      </c>
      <c r="V212" s="11">
        <v>420</v>
      </c>
      <c r="W212" s="11">
        <v>54.8279</v>
      </c>
      <c r="X212" s="11">
        <v>81.206500000000005</v>
      </c>
      <c r="Y212" s="11">
        <v>30.548999999999999</v>
      </c>
      <c r="Z212" s="11">
        <v>46.2149</v>
      </c>
    </row>
    <row r="213" spans="1:26" ht="13" x14ac:dyDescent="0.15">
      <c r="A213" s="10" t="s">
        <v>65</v>
      </c>
      <c r="B213" s="10">
        <v>10</v>
      </c>
      <c r="C213" s="11">
        <v>48855</v>
      </c>
      <c r="D213" s="11">
        <v>51430.824500000002</v>
      </c>
      <c r="E213" s="11">
        <v>15210.2852</v>
      </c>
      <c r="F213" s="11">
        <v>13430.1587</v>
      </c>
      <c r="G213" s="11">
        <v>42966</v>
      </c>
      <c r="H213" s="11">
        <v>49999.955300000001</v>
      </c>
      <c r="I213" s="11">
        <v>10460.7737</v>
      </c>
      <c r="J213" s="11">
        <v>10794.8223</v>
      </c>
      <c r="K213" s="11">
        <v>1</v>
      </c>
      <c r="L213" s="11">
        <v>2</v>
      </c>
      <c r="M213" s="11">
        <v>0.78280000000000005</v>
      </c>
      <c r="N213" s="11">
        <v>1.7768999999999999</v>
      </c>
      <c r="O213" s="11">
        <v>0.75319999999999998</v>
      </c>
      <c r="P213" s="11">
        <v>0.75860000000000005</v>
      </c>
      <c r="Q213" s="11">
        <v>8544</v>
      </c>
      <c r="R213" s="11">
        <v>5909.0717000000004</v>
      </c>
      <c r="S213" s="11">
        <v>8305.3209999999999</v>
      </c>
      <c r="T213" s="11">
        <v>2544.4829</v>
      </c>
      <c r="U213" s="11">
        <v>1</v>
      </c>
      <c r="V213" s="11">
        <v>4</v>
      </c>
      <c r="W213" s="11">
        <v>0.87490000000000001</v>
      </c>
      <c r="X213" s="11">
        <v>2.2317999999999998</v>
      </c>
      <c r="Y213" s="11">
        <v>0.13400000000000001</v>
      </c>
      <c r="Z213" s="11">
        <v>1.3278000000000001</v>
      </c>
    </row>
    <row r="214" spans="1:26" ht="13" x14ac:dyDescent="0.15">
      <c r="A214" s="10" t="s">
        <v>65</v>
      </c>
      <c r="B214" s="10">
        <v>11</v>
      </c>
      <c r="C214" s="11">
        <v>25182</v>
      </c>
      <c r="D214" s="11">
        <v>5912.2111999999997</v>
      </c>
      <c r="E214" s="11">
        <v>21775.128499999999</v>
      </c>
      <c r="F214" s="11">
        <v>7474.1404000000002</v>
      </c>
      <c r="G214" s="11">
        <v>11005</v>
      </c>
      <c r="H214" s="11">
        <v>4449.1127999999999</v>
      </c>
      <c r="I214" s="11">
        <v>5805.4678999999996</v>
      </c>
      <c r="J214" s="11">
        <v>4357.8635999999997</v>
      </c>
      <c r="K214" s="11">
        <v>415</v>
      </c>
      <c r="L214" s="11">
        <v>502</v>
      </c>
      <c r="M214" s="11">
        <v>286.48200000000003</v>
      </c>
      <c r="N214" s="11">
        <v>356.22070000000002</v>
      </c>
      <c r="O214" s="11">
        <v>149.22389999999999</v>
      </c>
      <c r="P214" s="11">
        <v>170.56729999999999</v>
      </c>
      <c r="Q214" s="11">
        <v>16803</v>
      </c>
      <c r="R214" s="11">
        <v>1528.3506</v>
      </c>
      <c r="S214" s="11">
        <v>21763.2683</v>
      </c>
      <c r="T214" s="11">
        <v>3329.3824</v>
      </c>
      <c r="U214" s="11">
        <v>2901</v>
      </c>
      <c r="V214" s="11">
        <v>4100</v>
      </c>
      <c r="W214" s="11">
        <v>658.55499999999995</v>
      </c>
      <c r="X214" s="11">
        <v>995.91610000000003</v>
      </c>
      <c r="Y214" s="11">
        <v>267.32380000000001</v>
      </c>
      <c r="Z214" s="11">
        <v>370.84100000000001</v>
      </c>
    </row>
    <row r="215" spans="1:26" ht="13" x14ac:dyDescent="0.15">
      <c r="A215" s="10" t="s">
        <v>65</v>
      </c>
      <c r="B215" s="10">
        <v>12</v>
      </c>
      <c r="C215" s="11">
        <v>25711</v>
      </c>
      <c r="D215" s="11">
        <v>12849.9416</v>
      </c>
      <c r="E215" s="11">
        <v>15629.035</v>
      </c>
      <c r="F215" s="11">
        <v>7250.6484</v>
      </c>
      <c r="G215" s="11">
        <v>16101</v>
      </c>
      <c r="H215" s="11">
        <v>11406.701300000001</v>
      </c>
      <c r="I215" s="11">
        <v>5945.8720999999996</v>
      </c>
      <c r="J215" s="11">
        <v>5293.2300999999998</v>
      </c>
      <c r="K215" s="11">
        <v>930</v>
      </c>
      <c r="L215" s="11">
        <v>1238</v>
      </c>
      <c r="M215" s="11">
        <v>699.59529999999995</v>
      </c>
      <c r="N215" s="11">
        <v>958.11260000000004</v>
      </c>
      <c r="O215" s="11">
        <v>200.77619999999999</v>
      </c>
      <c r="P215" s="11">
        <v>230.32509999999999</v>
      </c>
      <c r="Q215" s="11">
        <v>15644</v>
      </c>
      <c r="R215" s="11">
        <v>3312.2372999999998</v>
      </c>
      <c r="S215" s="11">
        <v>15583.8609</v>
      </c>
      <c r="T215" s="11">
        <v>2661.9791</v>
      </c>
      <c r="U215" s="11">
        <v>3181</v>
      </c>
      <c r="V215" s="11">
        <v>4839</v>
      </c>
      <c r="W215" s="11">
        <v>1362.078</v>
      </c>
      <c r="X215" s="11">
        <v>2262.4735000000001</v>
      </c>
      <c r="Y215" s="11">
        <v>223.3424</v>
      </c>
      <c r="Z215" s="11">
        <v>341.65199999999999</v>
      </c>
    </row>
    <row r="216" spans="1:26" ht="13" x14ac:dyDescent="0.15">
      <c r="A216" s="10" t="s">
        <v>66</v>
      </c>
      <c r="B216" s="10">
        <v>1</v>
      </c>
      <c r="C216" s="11">
        <v>24894</v>
      </c>
      <c r="D216" s="11">
        <v>2260.1572000000001</v>
      </c>
      <c r="E216" s="11">
        <v>19571.101299999998</v>
      </c>
      <c r="F216" s="11">
        <v>16237.655000000001</v>
      </c>
      <c r="G216" s="11">
        <v>10443</v>
      </c>
      <c r="H216" s="11">
        <v>1184.3327999999999</v>
      </c>
      <c r="I216" s="11">
        <v>6005.3869999999997</v>
      </c>
      <c r="J216" s="11">
        <v>6958.0996999999998</v>
      </c>
      <c r="K216" s="11">
        <v>797</v>
      </c>
      <c r="L216" s="11">
        <v>887</v>
      </c>
      <c r="M216" s="11">
        <v>526.08309999999994</v>
      </c>
      <c r="N216" s="11">
        <v>595.8569</v>
      </c>
      <c r="O216" s="11">
        <v>438.68560000000002</v>
      </c>
      <c r="P216" s="11">
        <v>497.21050000000002</v>
      </c>
      <c r="Q216" s="11">
        <v>5870</v>
      </c>
      <c r="R216" s="11">
        <v>328.89819999999997</v>
      </c>
      <c r="S216" s="11">
        <v>6642.5402999999997</v>
      </c>
      <c r="T216" s="11">
        <v>3103.2656000000002</v>
      </c>
      <c r="U216" s="11">
        <v>950</v>
      </c>
      <c r="V216" s="11">
        <v>1386</v>
      </c>
      <c r="W216" s="11">
        <v>346.08319999999998</v>
      </c>
      <c r="X216" s="11">
        <v>549.46140000000003</v>
      </c>
      <c r="Y216" s="11">
        <v>277.82600000000002</v>
      </c>
      <c r="Z216" s="11">
        <v>447.10419999999999</v>
      </c>
    </row>
    <row r="217" spans="1:26" ht="13" x14ac:dyDescent="0.15">
      <c r="A217" s="10" t="s">
        <v>66</v>
      </c>
      <c r="B217" s="10">
        <v>2</v>
      </c>
      <c r="C217" s="11">
        <v>31222</v>
      </c>
      <c r="D217" s="11">
        <v>1631.6360999999999</v>
      </c>
      <c r="E217" s="11">
        <v>16729.370800000001</v>
      </c>
      <c r="F217" s="11">
        <v>28165.103899999998</v>
      </c>
      <c r="G217" s="11">
        <v>14175</v>
      </c>
      <c r="H217" s="11">
        <v>794.26689999999996</v>
      </c>
      <c r="I217" s="11">
        <v>5328.8856999999998</v>
      </c>
      <c r="J217" s="11">
        <v>12447.721100000001</v>
      </c>
      <c r="K217" s="11">
        <v>2350</v>
      </c>
      <c r="L217" s="11">
        <v>2709</v>
      </c>
      <c r="M217" s="11">
        <v>1764.3210999999999</v>
      </c>
      <c r="N217" s="11">
        <v>2064.1819999999998</v>
      </c>
      <c r="O217" s="11">
        <v>1661.7157</v>
      </c>
      <c r="P217" s="11">
        <v>1936.8186000000001</v>
      </c>
      <c r="Q217" s="11">
        <v>2793</v>
      </c>
      <c r="R217" s="11">
        <v>148.03649999999999</v>
      </c>
      <c r="S217" s="11">
        <v>2569.7091</v>
      </c>
      <c r="T217" s="11">
        <v>2663.2683999999999</v>
      </c>
      <c r="U217" s="11">
        <v>564</v>
      </c>
      <c r="V217" s="11">
        <v>976</v>
      </c>
      <c r="W217" s="11">
        <v>270.99</v>
      </c>
      <c r="X217" s="11">
        <v>506.28089999999997</v>
      </c>
      <c r="Y217" s="11">
        <v>242.18940000000001</v>
      </c>
      <c r="Z217" s="11">
        <v>456.95600000000002</v>
      </c>
    </row>
    <row r="218" spans="1:26" ht="13" x14ac:dyDescent="0.15">
      <c r="A218" s="10" t="s">
        <v>66</v>
      </c>
      <c r="B218" s="10">
        <v>3</v>
      </c>
      <c r="C218" s="11">
        <v>29511</v>
      </c>
      <c r="D218" s="11">
        <v>1568.3395</v>
      </c>
      <c r="E218" s="11">
        <v>18715.306199999999</v>
      </c>
      <c r="F218" s="11">
        <v>19318.126199999999</v>
      </c>
      <c r="G218" s="11">
        <v>11207</v>
      </c>
      <c r="H218" s="11">
        <v>712.48159999999996</v>
      </c>
      <c r="I218" s="11">
        <v>5395.3546999999999</v>
      </c>
      <c r="J218" s="11">
        <v>7169.1181999999999</v>
      </c>
      <c r="K218" s="11">
        <v>702</v>
      </c>
      <c r="L218" s="11">
        <v>782</v>
      </c>
      <c r="M218" s="11">
        <v>462.721</v>
      </c>
      <c r="N218" s="11">
        <v>527.02509999999995</v>
      </c>
      <c r="O218" s="11">
        <v>414.93520000000001</v>
      </c>
      <c r="P218" s="11">
        <v>475.1696</v>
      </c>
      <c r="Q218" s="11">
        <v>3775</v>
      </c>
      <c r="R218" s="11">
        <v>141.464</v>
      </c>
      <c r="S218" s="11">
        <v>4181.0959999999995</v>
      </c>
      <c r="T218" s="11">
        <v>1793.2927</v>
      </c>
      <c r="U218" s="11">
        <v>238</v>
      </c>
      <c r="V218" s="11">
        <v>373</v>
      </c>
      <c r="W218" s="11">
        <v>92.3964</v>
      </c>
      <c r="X218" s="11">
        <v>155.8707</v>
      </c>
      <c r="Y218" s="11">
        <v>74.486800000000002</v>
      </c>
      <c r="Z218" s="11">
        <v>125.8528</v>
      </c>
    </row>
    <row r="219" spans="1:26" ht="13" x14ac:dyDescent="0.15">
      <c r="A219" s="10" t="s">
        <v>67</v>
      </c>
      <c r="B219" s="10">
        <v>1</v>
      </c>
      <c r="C219" s="11">
        <v>33632</v>
      </c>
      <c r="D219" s="11">
        <v>9577.6867000000093</v>
      </c>
      <c r="E219" s="11">
        <v>26427.449100000002</v>
      </c>
      <c r="F219" s="11">
        <v>23509.01</v>
      </c>
      <c r="G219" s="11">
        <v>17393</v>
      </c>
      <c r="H219" s="11">
        <v>6903.5352999999996</v>
      </c>
      <c r="I219" s="11">
        <v>9150.1854000000003</v>
      </c>
      <c r="J219" s="11">
        <v>14943.9076</v>
      </c>
      <c r="K219" s="11">
        <v>475</v>
      </c>
      <c r="L219" s="11">
        <v>706</v>
      </c>
      <c r="M219" s="11">
        <v>287.12529999999998</v>
      </c>
      <c r="N219" s="11">
        <v>459.87329999999997</v>
      </c>
      <c r="O219" s="11">
        <v>189.86850000000001</v>
      </c>
      <c r="P219" s="11">
        <v>269.0702</v>
      </c>
      <c r="Q219" s="11">
        <v>2814</v>
      </c>
      <c r="R219" s="11">
        <v>346.23669999999998</v>
      </c>
      <c r="S219" s="11">
        <v>3729.9306000000001</v>
      </c>
      <c r="T219" s="11">
        <v>973.9796</v>
      </c>
      <c r="U219" s="11">
        <v>528</v>
      </c>
      <c r="V219" s="11">
        <v>859</v>
      </c>
      <c r="W219" s="11">
        <v>115.28230000000001</v>
      </c>
      <c r="X219" s="11">
        <v>227.36070000000001</v>
      </c>
      <c r="Y219" s="11">
        <v>60.5837</v>
      </c>
      <c r="Z219" s="11">
        <v>109.1545</v>
      </c>
    </row>
    <row r="220" spans="1:26" ht="13" x14ac:dyDescent="0.15">
      <c r="A220" s="10" t="s">
        <v>67</v>
      </c>
      <c r="B220" s="10">
        <v>2</v>
      </c>
      <c r="C220" s="11">
        <v>24918</v>
      </c>
      <c r="D220" s="11">
        <v>3038.7532999999999</v>
      </c>
      <c r="E220" s="11">
        <v>27656.526699999999</v>
      </c>
      <c r="F220" s="11">
        <v>13993.5317</v>
      </c>
      <c r="G220" s="11">
        <v>10395</v>
      </c>
      <c r="H220" s="11">
        <v>1689.8485000000001</v>
      </c>
      <c r="I220" s="11">
        <v>8196.2029000000002</v>
      </c>
      <c r="J220" s="11">
        <v>8268.0259999999998</v>
      </c>
      <c r="K220" s="11">
        <v>891</v>
      </c>
      <c r="L220" s="11">
        <v>1289</v>
      </c>
      <c r="M220" s="11">
        <v>481.2244</v>
      </c>
      <c r="N220" s="11">
        <v>764.89329999999995</v>
      </c>
      <c r="O220" s="11">
        <v>399.74459999999999</v>
      </c>
      <c r="P220" s="11">
        <v>570.55169999999998</v>
      </c>
      <c r="Q220" s="11">
        <v>3623</v>
      </c>
      <c r="R220" s="11">
        <v>200.38800000000001</v>
      </c>
      <c r="S220" s="11">
        <v>5067.777</v>
      </c>
      <c r="T220" s="11">
        <v>948.89279999999997</v>
      </c>
      <c r="U220" s="11">
        <v>1231</v>
      </c>
      <c r="V220" s="11">
        <v>2085</v>
      </c>
      <c r="W220" s="11">
        <v>209.86259999999999</v>
      </c>
      <c r="X220" s="11">
        <v>460.7697</v>
      </c>
      <c r="Y220" s="11">
        <v>130.9237</v>
      </c>
      <c r="Z220" s="11">
        <v>254.6053</v>
      </c>
    </row>
    <row r="221" spans="1:26" ht="13" x14ac:dyDescent="0.15">
      <c r="A221" s="10" t="s">
        <v>67</v>
      </c>
      <c r="B221" s="10">
        <v>3</v>
      </c>
      <c r="C221" s="11">
        <v>28897</v>
      </c>
      <c r="D221" s="11">
        <v>9648.8372999999992</v>
      </c>
      <c r="E221" s="11">
        <v>24861.093799999999</v>
      </c>
      <c r="F221" s="11">
        <v>13072.888800000001</v>
      </c>
      <c r="G221" s="11">
        <v>12998</v>
      </c>
      <c r="H221" s="11">
        <v>6663.6126999999997</v>
      </c>
      <c r="I221" s="11">
        <v>8073.7628999999997</v>
      </c>
      <c r="J221" s="11">
        <v>7367.2645000000002</v>
      </c>
      <c r="K221" s="11">
        <v>805</v>
      </c>
      <c r="L221" s="11">
        <v>1355</v>
      </c>
      <c r="M221" s="11">
        <v>507.67309999999998</v>
      </c>
      <c r="N221" s="11">
        <v>945.78480000000002</v>
      </c>
      <c r="O221" s="11">
        <v>249.7251</v>
      </c>
      <c r="P221" s="11">
        <v>387.34</v>
      </c>
      <c r="Q221" s="11">
        <v>4726</v>
      </c>
      <c r="R221" s="11">
        <v>709.28779999999995</v>
      </c>
      <c r="S221" s="11">
        <v>6133.4826999999996</v>
      </c>
      <c r="T221" s="11">
        <v>1524.8802000000001</v>
      </c>
      <c r="U221" s="11">
        <v>670</v>
      </c>
      <c r="V221" s="11">
        <v>1307</v>
      </c>
      <c r="W221" s="11">
        <v>190.7645</v>
      </c>
      <c r="X221" s="11">
        <v>454.17</v>
      </c>
      <c r="Y221" s="11">
        <v>79.453900000000004</v>
      </c>
      <c r="Z221" s="11">
        <v>185.62</v>
      </c>
    </row>
    <row r="222" spans="1:26" ht="13" x14ac:dyDescent="0.15">
      <c r="A222" s="10" t="s">
        <v>67</v>
      </c>
      <c r="B222" s="10">
        <v>4</v>
      </c>
      <c r="C222" s="11">
        <v>33635</v>
      </c>
      <c r="D222" s="11">
        <v>15616.5357</v>
      </c>
      <c r="E222" s="11">
        <v>23389.7363</v>
      </c>
      <c r="F222" s="11">
        <v>21878.0386</v>
      </c>
      <c r="G222" s="11">
        <v>19214</v>
      </c>
      <c r="H222" s="11">
        <v>12260.5448</v>
      </c>
      <c r="I222" s="11">
        <v>8899.4429999999993</v>
      </c>
      <c r="J222" s="11">
        <v>14902.7322</v>
      </c>
      <c r="K222" s="11">
        <v>1014</v>
      </c>
      <c r="L222" s="11">
        <v>1626</v>
      </c>
      <c r="M222" s="11">
        <v>628.88980000000004</v>
      </c>
      <c r="N222" s="11">
        <v>1086.3870999999999</v>
      </c>
      <c r="O222" s="11">
        <v>315.59019999999998</v>
      </c>
      <c r="P222" s="11">
        <v>486.46289999999999</v>
      </c>
      <c r="Q222" s="11">
        <v>2331</v>
      </c>
      <c r="R222" s="11">
        <v>468.44400000000002</v>
      </c>
      <c r="S222" s="11">
        <v>3003.3539000000001</v>
      </c>
      <c r="T222" s="11">
        <v>1012.7021999999999</v>
      </c>
      <c r="U222" s="11">
        <v>593</v>
      </c>
      <c r="V222" s="11">
        <v>1137</v>
      </c>
      <c r="W222" s="11">
        <v>142.4248</v>
      </c>
      <c r="X222" s="11">
        <v>328.91410000000002</v>
      </c>
      <c r="Y222" s="11">
        <v>65.495000000000005</v>
      </c>
      <c r="Z222" s="11">
        <v>150.31360000000001</v>
      </c>
    </row>
    <row r="223" spans="1:26" ht="13" x14ac:dyDescent="0.15">
      <c r="A223" s="10" t="s">
        <v>68</v>
      </c>
      <c r="B223" s="10">
        <v>1</v>
      </c>
      <c r="C223" s="11">
        <v>38079</v>
      </c>
      <c r="D223" s="11">
        <v>10045.790300000001</v>
      </c>
      <c r="E223" s="11">
        <v>29573.9647</v>
      </c>
      <c r="F223" s="11">
        <v>11617.0602</v>
      </c>
      <c r="G223" s="11">
        <v>14318</v>
      </c>
      <c r="H223" s="11">
        <v>7393.1486000000004</v>
      </c>
      <c r="I223" s="11">
        <v>4272.5271000000002</v>
      </c>
      <c r="J223" s="11">
        <v>6025.9746999999998</v>
      </c>
      <c r="K223" s="11">
        <v>341</v>
      </c>
      <c r="L223" s="11">
        <v>384</v>
      </c>
      <c r="M223" s="11">
        <v>225.3537</v>
      </c>
      <c r="N223" s="11">
        <v>260.18279999999999</v>
      </c>
      <c r="O223" s="11">
        <v>98.202299999999994</v>
      </c>
      <c r="P223" s="11">
        <v>113.0823</v>
      </c>
      <c r="Q223" s="11">
        <v>8039</v>
      </c>
      <c r="R223" s="11">
        <v>1149.8151</v>
      </c>
      <c r="S223" s="11">
        <v>10005.981100000001</v>
      </c>
      <c r="T223" s="11">
        <v>2488.4983999999999</v>
      </c>
      <c r="U223" s="11">
        <v>826</v>
      </c>
      <c r="V223" s="11">
        <v>1199</v>
      </c>
      <c r="W223" s="11">
        <v>124.13249999999999</v>
      </c>
      <c r="X223" s="11">
        <v>188.80160000000001</v>
      </c>
      <c r="Y223" s="11">
        <v>60.010899999999999</v>
      </c>
      <c r="Z223" s="11">
        <v>95.051199999999994</v>
      </c>
    </row>
    <row r="224" spans="1:26" ht="13" x14ac:dyDescent="0.15">
      <c r="A224" s="10" t="s">
        <v>68</v>
      </c>
      <c r="B224" s="10">
        <v>2</v>
      </c>
      <c r="C224" s="11">
        <v>31326</v>
      </c>
      <c r="D224" s="11">
        <v>3819.1529999999998</v>
      </c>
      <c r="E224" s="11">
        <v>30836.2212</v>
      </c>
      <c r="F224" s="11">
        <v>6697.8687</v>
      </c>
      <c r="G224" s="11">
        <v>6351</v>
      </c>
      <c r="H224" s="11">
        <v>2055.8548999999998</v>
      </c>
      <c r="I224" s="11">
        <v>2708.9277999999999</v>
      </c>
      <c r="J224" s="11">
        <v>2257.0648999999999</v>
      </c>
      <c r="K224" s="11">
        <v>669</v>
      </c>
      <c r="L224" s="11">
        <v>738</v>
      </c>
      <c r="M224" s="11">
        <v>424.19400000000002</v>
      </c>
      <c r="N224" s="11">
        <v>477.35700000000003</v>
      </c>
      <c r="O224" s="11">
        <v>188.85159999999999</v>
      </c>
      <c r="P224" s="11">
        <v>210.0102</v>
      </c>
      <c r="Q224" s="11">
        <v>9364</v>
      </c>
      <c r="R224" s="11">
        <v>557.84839999999997</v>
      </c>
      <c r="S224" s="11">
        <v>12626.682199999999</v>
      </c>
      <c r="T224" s="11">
        <v>1737.2883999999999</v>
      </c>
      <c r="U224" s="11">
        <v>1206</v>
      </c>
      <c r="V224" s="11">
        <v>1700</v>
      </c>
      <c r="W224" s="11">
        <v>164.3278</v>
      </c>
      <c r="X224" s="11">
        <v>264.08629999999999</v>
      </c>
      <c r="Y224" s="11">
        <v>96.45</v>
      </c>
      <c r="Z224" s="11">
        <v>163.01439999999999</v>
      </c>
    </row>
    <row r="225" spans="1:26" ht="13" x14ac:dyDescent="0.15">
      <c r="A225" s="10" t="s">
        <v>68</v>
      </c>
      <c r="B225" s="10">
        <v>3</v>
      </c>
      <c r="C225" s="11">
        <v>36817</v>
      </c>
      <c r="D225" s="11">
        <v>4171.3918999999996</v>
      </c>
      <c r="E225" s="11">
        <v>32528.6034</v>
      </c>
      <c r="F225" s="11">
        <v>8678.7392999999993</v>
      </c>
      <c r="G225" s="11">
        <v>9930</v>
      </c>
      <c r="H225" s="11">
        <v>2369.3741</v>
      </c>
      <c r="I225" s="11">
        <v>3640.5709000000002</v>
      </c>
      <c r="J225" s="11">
        <v>4036.5160000000001</v>
      </c>
      <c r="K225" s="11">
        <v>434</v>
      </c>
      <c r="L225" s="11">
        <v>473</v>
      </c>
      <c r="M225" s="11">
        <v>306.74990000000003</v>
      </c>
      <c r="N225" s="11">
        <v>338.77640000000002</v>
      </c>
      <c r="O225" s="11">
        <v>178.167</v>
      </c>
      <c r="P225" s="11">
        <v>196.77500000000001</v>
      </c>
      <c r="Q225" s="11">
        <v>8979</v>
      </c>
      <c r="R225" s="11">
        <v>607.82510000000002</v>
      </c>
      <c r="S225" s="11">
        <v>10724.507299999999</v>
      </c>
      <c r="T225" s="11">
        <v>1852.2298000000001</v>
      </c>
      <c r="U225" s="11">
        <v>1153</v>
      </c>
      <c r="V225" s="11">
        <v>1699</v>
      </c>
      <c r="W225" s="11">
        <v>170.86179999999999</v>
      </c>
      <c r="X225" s="11">
        <v>266.85140000000001</v>
      </c>
      <c r="Y225" s="11">
        <v>86.387799999999999</v>
      </c>
      <c r="Z225" s="11">
        <v>137.643</v>
      </c>
    </row>
    <row r="226" spans="1:26" ht="13" x14ac:dyDescent="0.15">
      <c r="A226" s="10" t="s">
        <v>68</v>
      </c>
      <c r="B226" s="10">
        <v>4</v>
      </c>
      <c r="C226" s="11">
        <v>47616</v>
      </c>
      <c r="D226" s="11">
        <v>18683.760900000001</v>
      </c>
      <c r="E226" s="11">
        <v>31668.741999999998</v>
      </c>
      <c r="F226" s="11">
        <v>15582.133900000001</v>
      </c>
      <c r="G226" s="11">
        <v>18758</v>
      </c>
      <c r="H226" s="11">
        <v>13679.4553</v>
      </c>
      <c r="I226" s="11">
        <v>4987.2488999999996</v>
      </c>
      <c r="J226" s="11">
        <v>7071.8364000000001</v>
      </c>
      <c r="K226" s="11">
        <v>4</v>
      </c>
      <c r="L226" s="11">
        <v>5</v>
      </c>
      <c r="M226" s="11">
        <v>1.5732999999999999</v>
      </c>
      <c r="N226" s="11">
        <v>1.8545</v>
      </c>
      <c r="O226" s="11">
        <v>0.28489999999999999</v>
      </c>
      <c r="P226" s="11">
        <v>0.52859999999999996</v>
      </c>
      <c r="Q226" s="11">
        <v>7036</v>
      </c>
      <c r="R226" s="11">
        <v>874.65930000000003</v>
      </c>
      <c r="S226" s="11">
        <v>9283.0594999999994</v>
      </c>
      <c r="T226" s="11">
        <v>1686.1298999999999</v>
      </c>
      <c r="U226" s="11">
        <v>42</v>
      </c>
      <c r="V226" s="11">
        <v>55</v>
      </c>
      <c r="W226" s="11">
        <v>2.7755000000000001</v>
      </c>
      <c r="X226" s="11">
        <v>3.1128999999999998</v>
      </c>
      <c r="Y226" s="11">
        <v>2.1410999999999998</v>
      </c>
      <c r="Z226" s="11">
        <v>2.2866</v>
      </c>
    </row>
    <row r="227" spans="1:26" ht="13" x14ac:dyDescent="0.15">
      <c r="A227" s="10" t="s">
        <v>68</v>
      </c>
      <c r="B227" s="10">
        <v>5</v>
      </c>
      <c r="C227" s="11">
        <v>71516</v>
      </c>
      <c r="D227" s="11">
        <v>61852.434800000003</v>
      </c>
      <c r="E227" s="11">
        <v>14463.2696</v>
      </c>
      <c r="F227" s="11">
        <v>15761.9529</v>
      </c>
      <c r="G227" s="11">
        <v>53493</v>
      </c>
      <c r="H227" s="11">
        <v>50891.1302</v>
      </c>
      <c r="I227" s="11">
        <v>8876.8223999999991</v>
      </c>
      <c r="J227" s="11">
        <v>9279.7549999999992</v>
      </c>
      <c r="K227" s="11">
        <v>405</v>
      </c>
      <c r="L227" s="11">
        <v>443</v>
      </c>
      <c r="M227" s="11">
        <v>336.37459999999999</v>
      </c>
      <c r="N227" s="11">
        <v>368.97269999999997</v>
      </c>
      <c r="O227" s="11">
        <v>107.8751</v>
      </c>
      <c r="P227" s="11">
        <v>117.90300000000001</v>
      </c>
      <c r="Q227" s="11">
        <v>2728</v>
      </c>
      <c r="R227" s="11">
        <v>1943.1546000000001</v>
      </c>
      <c r="S227" s="11">
        <v>2378.3307</v>
      </c>
      <c r="T227" s="11">
        <v>973.98220000000003</v>
      </c>
      <c r="U227" s="11">
        <v>32</v>
      </c>
      <c r="V227" s="11">
        <v>50</v>
      </c>
      <c r="W227" s="11">
        <v>8.1966999999999999</v>
      </c>
      <c r="X227" s="11">
        <v>10.5885</v>
      </c>
      <c r="Y227" s="11">
        <v>5.9622000000000002</v>
      </c>
      <c r="Z227" s="11">
        <v>7.1501000000000001</v>
      </c>
    </row>
    <row r="228" spans="1:26" ht="13" x14ac:dyDescent="0.15">
      <c r="A228" s="10" t="s">
        <v>68</v>
      </c>
      <c r="B228" s="10">
        <v>6</v>
      </c>
      <c r="C228" s="11">
        <v>40720</v>
      </c>
      <c r="D228" s="11">
        <v>4664.4363000000003</v>
      </c>
      <c r="E228" s="11">
        <v>18892.848399999999</v>
      </c>
      <c r="F228" s="11">
        <v>14885.459699999999</v>
      </c>
      <c r="G228" s="11">
        <v>21828</v>
      </c>
      <c r="H228" s="11">
        <v>3182.002</v>
      </c>
      <c r="I228" s="11">
        <v>6453.0547999999999</v>
      </c>
      <c r="J228" s="11">
        <v>7934.4886999999999</v>
      </c>
      <c r="K228" s="11">
        <v>0</v>
      </c>
      <c r="L228" s="11">
        <v>0</v>
      </c>
      <c r="M228" s="11">
        <v>0</v>
      </c>
      <c r="N228" s="11">
        <v>0</v>
      </c>
      <c r="O228" s="11">
        <v>0</v>
      </c>
      <c r="P228" s="11">
        <v>0</v>
      </c>
      <c r="Q228" s="11">
        <v>7006</v>
      </c>
      <c r="R228" s="11">
        <v>451.24509999999998</v>
      </c>
      <c r="S228" s="11">
        <v>6200.8612999999996</v>
      </c>
      <c r="T228" s="11">
        <v>2053.5882999999999</v>
      </c>
      <c r="U228" s="11">
        <v>0</v>
      </c>
      <c r="V228" s="11">
        <v>1</v>
      </c>
      <c r="W228" s="11">
        <v>0</v>
      </c>
      <c r="X228" s="11">
        <v>0.40179999999999999</v>
      </c>
      <c r="Y228" s="11">
        <v>0</v>
      </c>
      <c r="Z228" s="11">
        <v>0.37730000000000002</v>
      </c>
    </row>
    <row r="229" spans="1:26" ht="13" x14ac:dyDescent="0.15">
      <c r="A229" s="10" t="s">
        <v>68</v>
      </c>
      <c r="B229" s="10">
        <v>7</v>
      </c>
      <c r="C229" s="11">
        <v>70497</v>
      </c>
      <c r="D229" s="11">
        <v>19355.584500000001</v>
      </c>
      <c r="E229" s="11">
        <v>36960.001199999999</v>
      </c>
      <c r="F229" s="11">
        <v>44743.351199999997</v>
      </c>
      <c r="G229" s="11">
        <v>46884</v>
      </c>
      <c r="H229" s="11">
        <v>15917.426600000001</v>
      </c>
      <c r="I229" s="11">
        <v>22024.102699999999</v>
      </c>
      <c r="J229" s="11">
        <v>25774.567299999999</v>
      </c>
      <c r="K229" s="11">
        <v>0</v>
      </c>
      <c r="L229" s="11">
        <v>0</v>
      </c>
      <c r="M229" s="11">
        <v>0</v>
      </c>
      <c r="N229" s="11">
        <v>0</v>
      </c>
      <c r="O229" s="11">
        <v>0</v>
      </c>
      <c r="P229" s="11">
        <v>0</v>
      </c>
      <c r="Q229" s="11">
        <v>1830</v>
      </c>
      <c r="R229" s="11">
        <v>473.38099999999997</v>
      </c>
      <c r="S229" s="11">
        <v>3485.8505</v>
      </c>
      <c r="T229" s="11">
        <v>1126.7933</v>
      </c>
      <c r="U229" s="11">
        <v>0</v>
      </c>
      <c r="V229" s="11">
        <v>0</v>
      </c>
      <c r="W229" s="11">
        <v>0</v>
      </c>
      <c r="X229" s="11">
        <v>0</v>
      </c>
      <c r="Y229" s="11">
        <v>0</v>
      </c>
      <c r="Z229" s="11">
        <v>0</v>
      </c>
    </row>
    <row r="230" spans="1:26" ht="13" x14ac:dyDescent="0.15">
      <c r="A230" s="10" t="s">
        <v>68</v>
      </c>
      <c r="B230" s="10">
        <v>8</v>
      </c>
      <c r="C230" s="11">
        <v>66538</v>
      </c>
      <c r="D230" s="11">
        <v>64489.153599999998</v>
      </c>
      <c r="E230" s="11">
        <v>19168.1921</v>
      </c>
      <c r="F230" s="11">
        <v>15372.411599999999</v>
      </c>
      <c r="G230" s="11">
        <v>55210</v>
      </c>
      <c r="H230" s="11">
        <v>57385.048600000002</v>
      </c>
      <c r="I230" s="11">
        <v>13743.175800000001</v>
      </c>
      <c r="J230" s="11">
        <v>10497.8153</v>
      </c>
      <c r="K230" s="11">
        <v>0</v>
      </c>
      <c r="L230" s="11">
        <v>0</v>
      </c>
      <c r="M230" s="11">
        <v>0</v>
      </c>
      <c r="N230" s="11">
        <v>0</v>
      </c>
      <c r="O230" s="11">
        <v>0</v>
      </c>
      <c r="P230" s="11">
        <v>0</v>
      </c>
      <c r="Q230" s="11">
        <v>2897</v>
      </c>
      <c r="R230" s="11">
        <v>913.1422</v>
      </c>
      <c r="S230" s="11">
        <v>3258.4618</v>
      </c>
      <c r="T230" s="11">
        <v>624.94590000000005</v>
      </c>
      <c r="U230" s="11">
        <v>0</v>
      </c>
      <c r="V230" s="11">
        <v>0</v>
      </c>
      <c r="W230" s="11">
        <v>0</v>
      </c>
      <c r="X230" s="11">
        <v>0</v>
      </c>
      <c r="Y230" s="11">
        <v>0</v>
      </c>
      <c r="Z230" s="11">
        <v>0</v>
      </c>
    </row>
    <row r="231" spans="1:26" ht="13" x14ac:dyDescent="0.15">
      <c r="A231" s="10" t="s">
        <v>68</v>
      </c>
      <c r="B231" s="10">
        <v>9</v>
      </c>
      <c r="C231" s="11">
        <v>69502</v>
      </c>
      <c r="D231" s="11">
        <v>65672.327300000004</v>
      </c>
      <c r="E231" s="11">
        <v>24297.5455</v>
      </c>
      <c r="F231" s="11">
        <v>11001.4437</v>
      </c>
      <c r="G231" s="11">
        <v>55713</v>
      </c>
      <c r="H231" s="11">
        <v>57444.564899999998</v>
      </c>
      <c r="I231" s="11">
        <v>15300.821</v>
      </c>
      <c r="J231" s="11">
        <v>7896.0038000000004</v>
      </c>
      <c r="K231" s="11">
        <v>0</v>
      </c>
      <c r="L231" s="11">
        <v>0</v>
      </c>
      <c r="M231" s="11">
        <v>0</v>
      </c>
      <c r="N231" s="11">
        <v>0</v>
      </c>
      <c r="O231" s="11">
        <v>0</v>
      </c>
      <c r="P231" s="11">
        <v>0</v>
      </c>
      <c r="Q231" s="11">
        <v>2991</v>
      </c>
      <c r="R231" s="11">
        <v>811.35260000000005</v>
      </c>
      <c r="S231" s="11">
        <v>3693.2258999999999</v>
      </c>
      <c r="T231" s="11">
        <v>475.87569999999999</v>
      </c>
      <c r="U231" s="11">
        <v>0</v>
      </c>
      <c r="V231" s="11">
        <v>0</v>
      </c>
      <c r="W231" s="11">
        <v>0</v>
      </c>
      <c r="X231" s="11">
        <v>0</v>
      </c>
      <c r="Y231" s="11">
        <v>0</v>
      </c>
      <c r="Z231" s="11">
        <v>0</v>
      </c>
    </row>
    <row r="232" spans="1:26" ht="13" x14ac:dyDescent="0.15">
      <c r="A232" s="10" t="s">
        <v>68</v>
      </c>
      <c r="B232" s="10">
        <v>10</v>
      </c>
      <c r="C232" s="11">
        <v>49064</v>
      </c>
      <c r="D232" s="11">
        <v>7358.5182999999997</v>
      </c>
      <c r="E232" s="11">
        <v>43115.523699999998</v>
      </c>
      <c r="F232" s="11">
        <v>11571.8665</v>
      </c>
      <c r="G232" s="11">
        <v>27115</v>
      </c>
      <c r="H232" s="11">
        <v>4866.8325999999997</v>
      </c>
      <c r="I232" s="11">
        <v>17594.379799999999</v>
      </c>
      <c r="J232" s="11">
        <v>6450.1481000000003</v>
      </c>
      <c r="K232" s="11">
        <v>1</v>
      </c>
      <c r="L232" s="11">
        <v>1</v>
      </c>
      <c r="M232" s="11">
        <v>0.2117</v>
      </c>
      <c r="N232" s="11">
        <v>0.2117</v>
      </c>
      <c r="O232" s="11">
        <v>4.1099999999999998E-2</v>
      </c>
      <c r="P232" s="11">
        <v>4.1099999999999998E-2</v>
      </c>
      <c r="Q232" s="11">
        <v>4714</v>
      </c>
      <c r="R232" s="11">
        <v>426.96530000000001</v>
      </c>
      <c r="S232" s="11">
        <v>8049.7995000000001</v>
      </c>
      <c r="T232" s="11">
        <v>790.596</v>
      </c>
      <c r="U232" s="11">
        <v>0</v>
      </c>
      <c r="V232" s="11">
        <v>0</v>
      </c>
      <c r="W232" s="11">
        <v>0</v>
      </c>
      <c r="X232" s="11">
        <v>0</v>
      </c>
      <c r="Y232" s="11">
        <v>0</v>
      </c>
      <c r="Z232" s="11">
        <v>0</v>
      </c>
    </row>
    <row r="233" spans="1:26" ht="13" x14ac:dyDescent="0.15">
      <c r="A233" s="10" t="s">
        <v>68</v>
      </c>
      <c r="B233" s="10">
        <v>11</v>
      </c>
      <c r="C233" s="11">
        <v>42943</v>
      </c>
      <c r="D233" s="11">
        <v>11557.7039</v>
      </c>
      <c r="E233" s="11">
        <v>28451.9496</v>
      </c>
      <c r="F233" s="11">
        <v>17439.3073</v>
      </c>
      <c r="G233" s="11">
        <v>23523</v>
      </c>
      <c r="H233" s="11">
        <v>9103.8101000000006</v>
      </c>
      <c r="I233" s="11">
        <v>10211.7898</v>
      </c>
      <c r="J233" s="11">
        <v>9732.0116999999991</v>
      </c>
      <c r="K233" s="11">
        <v>0</v>
      </c>
      <c r="L233" s="11">
        <v>0</v>
      </c>
      <c r="M233" s="11">
        <v>0</v>
      </c>
      <c r="N233" s="11">
        <v>0</v>
      </c>
      <c r="O233" s="11">
        <v>0</v>
      </c>
      <c r="P233" s="11">
        <v>0</v>
      </c>
      <c r="Q233" s="11">
        <v>6201</v>
      </c>
      <c r="R233" s="11">
        <v>576.68709999999999</v>
      </c>
      <c r="S233" s="11">
        <v>8900.3888999999999</v>
      </c>
      <c r="T233" s="11">
        <v>1451.8136</v>
      </c>
      <c r="U233" s="11">
        <v>1</v>
      </c>
      <c r="V233" s="11">
        <v>1</v>
      </c>
      <c r="W233" s="11">
        <v>0.39229999999999998</v>
      </c>
      <c r="X233" s="11">
        <v>0.39229999999999998</v>
      </c>
      <c r="Y233" s="11">
        <v>0.38240000000000002</v>
      </c>
      <c r="Z233" s="11">
        <v>0.38240000000000002</v>
      </c>
    </row>
    <row r="234" spans="1:26" ht="13" x14ac:dyDescent="0.15">
      <c r="A234" s="10" t="s">
        <v>68</v>
      </c>
      <c r="B234" s="10">
        <v>12</v>
      </c>
      <c r="C234" s="11">
        <v>63199</v>
      </c>
      <c r="D234" s="11">
        <v>9402.2889000000105</v>
      </c>
      <c r="E234" s="11">
        <v>68459.479900000006</v>
      </c>
      <c r="F234" s="11">
        <v>12230.7273</v>
      </c>
      <c r="G234" s="11">
        <v>33513</v>
      </c>
      <c r="H234" s="11">
        <v>6473.0429999999997</v>
      </c>
      <c r="I234" s="11">
        <v>27497.3086</v>
      </c>
      <c r="J234" s="11">
        <v>6793.5991999999997</v>
      </c>
      <c r="K234" s="11">
        <v>0</v>
      </c>
      <c r="L234" s="11">
        <v>0</v>
      </c>
      <c r="M234" s="11">
        <v>0</v>
      </c>
      <c r="N234" s="11">
        <v>0</v>
      </c>
      <c r="O234" s="11">
        <v>0</v>
      </c>
      <c r="P234" s="11">
        <v>0</v>
      </c>
      <c r="Q234" s="11">
        <v>6556</v>
      </c>
      <c r="R234" s="11">
        <v>455.35230000000001</v>
      </c>
      <c r="S234" s="11">
        <v>12020.315500000001</v>
      </c>
      <c r="T234" s="11">
        <v>784.56920000000002</v>
      </c>
      <c r="U234" s="11">
        <v>0</v>
      </c>
      <c r="V234" s="11">
        <v>0</v>
      </c>
      <c r="W234" s="11">
        <v>0</v>
      </c>
      <c r="X234" s="11">
        <v>0</v>
      </c>
      <c r="Y234" s="11">
        <v>0</v>
      </c>
      <c r="Z234" s="11">
        <v>0</v>
      </c>
    </row>
    <row r="235" spans="1:26" ht="13" x14ac:dyDescent="0.15">
      <c r="A235" s="10" t="s">
        <v>68</v>
      </c>
      <c r="B235" s="10">
        <v>13</v>
      </c>
      <c r="C235" s="11">
        <v>92842</v>
      </c>
      <c r="D235" s="11">
        <v>44959.392</v>
      </c>
      <c r="E235" s="11">
        <v>24347.5576</v>
      </c>
      <c r="F235" s="11">
        <v>77218.4522</v>
      </c>
      <c r="G235" s="11">
        <v>64162</v>
      </c>
      <c r="H235" s="11">
        <v>38647.239399999999</v>
      </c>
      <c r="I235" s="11">
        <v>15189.638999999999</v>
      </c>
      <c r="J235" s="11">
        <v>45639.444300000003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441</v>
      </c>
      <c r="R235" s="11">
        <v>332.99040000000002</v>
      </c>
      <c r="S235" s="11">
        <v>858.97760000000005</v>
      </c>
      <c r="T235" s="11">
        <v>387.71039999999999</v>
      </c>
      <c r="U235" s="11">
        <v>0</v>
      </c>
      <c r="V235" s="11">
        <v>0</v>
      </c>
      <c r="W235" s="11">
        <v>0</v>
      </c>
      <c r="X235" s="11">
        <v>0</v>
      </c>
      <c r="Y235" s="11">
        <v>0</v>
      </c>
      <c r="Z235" s="11">
        <v>0</v>
      </c>
    </row>
    <row r="236" spans="1:26" ht="13" x14ac:dyDescent="0.15">
      <c r="A236" s="10" t="s">
        <v>68</v>
      </c>
      <c r="B236" s="10">
        <v>14</v>
      </c>
      <c r="C236" s="11">
        <v>58081</v>
      </c>
      <c r="D236" s="11">
        <v>12107.564</v>
      </c>
      <c r="E236" s="11">
        <v>25028.672200000001</v>
      </c>
      <c r="F236" s="11">
        <v>40209.2431</v>
      </c>
      <c r="G236" s="11">
        <v>35913</v>
      </c>
      <c r="H236" s="11">
        <v>9509.4325000000008</v>
      </c>
      <c r="I236" s="11">
        <v>11981.9362</v>
      </c>
      <c r="J236" s="11">
        <v>22708.609400000001</v>
      </c>
      <c r="K236" s="11">
        <v>1</v>
      </c>
      <c r="L236" s="11">
        <v>1</v>
      </c>
      <c r="M236" s="11">
        <v>0.81930000000000003</v>
      </c>
      <c r="N236" s="11">
        <v>0.81930000000000003</v>
      </c>
      <c r="O236" s="11">
        <v>0.79849999999999999</v>
      </c>
      <c r="P236" s="11">
        <v>0.79849999999999999</v>
      </c>
      <c r="Q236" s="11">
        <v>2428</v>
      </c>
      <c r="R236" s="11">
        <v>367.65359999999998</v>
      </c>
      <c r="S236" s="11">
        <v>3286.1795999999999</v>
      </c>
      <c r="T236" s="11">
        <v>1472.2414000000001</v>
      </c>
      <c r="U236" s="11">
        <v>0</v>
      </c>
      <c r="V236" s="11">
        <v>0</v>
      </c>
      <c r="W236" s="11">
        <v>0</v>
      </c>
      <c r="X236" s="11">
        <v>0</v>
      </c>
      <c r="Y236" s="11">
        <v>0</v>
      </c>
      <c r="Z236" s="11">
        <v>0</v>
      </c>
    </row>
    <row r="237" spans="1:26" ht="13" x14ac:dyDescent="0.15">
      <c r="A237" s="10" t="s">
        <v>68</v>
      </c>
      <c r="B237" s="10">
        <v>15</v>
      </c>
      <c r="C237" s="11">
        <v>81840</v>
      </c>
      <c r="D237" s="11">
        <v>38263.964399999997</v>
      </c>
      <c r="E237" s="11">
        <v>17422.988000000001</v>
      </c>
      <c r="F237" s="11">
        <v>66506.706000000006</v>
      </c>
      <c r="G237" s="11">
        <v>57762</v>
      </c>
      <c r="H237" s="11">
        <v>33508.1659</v>
      </c>
      <c r="I237" s="11">
        <v>10056.313</v>
      </c>
      <c r="J237" s="11">
        <v>40145.535799999998</v>
      </c>
      <c r="K237" s="11">
        <v>0</v>
      </c>
      <c r="L237" s="11">
        <v>0</v>
      </c>
      <c r="M237" s="11">
        <v>0</v>
      </c>
      <c r="N237" s="11">
        <v>0</v>
      </c>
      <c r="O237" s="11">
        <v>0</v>
      </c>
      <c r="P237" s="11">
        <v>0</v>
      </c>
      <c r="Q237" s="11">
        <v>660</v>
      </c>
      <c r="R237" s="11">
        <v>424.96260000000001</v>
      </c>
      <c r="S237" s="11">
        <v>785.52179999999998</v>
      </c>
      <c r="T237" s="11">
        <v>824.99450000000002</v>
      </c>
      <c r="U237" s="11">
        <v>1</v>
      </c>
      <c r="V237" s="11">
        <v>1</v>
      </c>
      <c r="W237" s="11">
        <v>0</v>
      </c>
      <c r="X237" s="11">
        <v>0</v>
      </c>
      <c r="Y237" s="11">
        <v>0</v>
      </c>
      <c r="Z237" s="11">
        <v>0</v>
      </c>
    </row>
    <row r="238" spans="1:26" ht="13" x14ac:dyDescent="0.15">
      <c r="A238" s="10" t="s">
        <v>68</v>
      </c>
      <c r="B238" s="10">
        <v>16</v>
      </c>
      <c r="C238" s="11">
        <v>58118</v>
      </c>
      <c r="D238" s="11">
        <v>34304.8344</v>
      </c>
      <c r="E238" s="11">
        <v>28251.6646</v>
      </c>
      <c r="F238" s="11">
        <v>21661.755399999998</v>
      </c>
      <c r="G238" s="11">
        <v>35314</v>
      </c>
      <c r="H238" s="11">
        <v>28772.9863</v>
      </c>
      <c r="I238" s="11">
        <v>8840.2240999999995</v>
      </c>
      <c r="J238" s="11">
        <v>12832.6648</v>
      </c>
      <c r="K238" s="11">
        <v>165</v>
      </c>
      <c r="L238" s="11">
        <v>183</v>
      </c>
      <c r="M238" s="11">
        <v>101.4983</v>
      </c>
      <c r="N238" s="11">
        <v>116.20310000000001</v>
      </c>
      <c r="O238" s="11">
        <v>63.114699999999999</v>
      </c>
      <c r="P238" s="11">
        <v>72.299499999999995</v>
      </c>
      <c r="Q238" s="11">
        <v>4260</v>
      </c>
      <c r="R238" s="11">
        <v>1113.0177000000001</v>
      </c>
      <c r="S238" s="11">
        <v>6296.6126000000004</v>
      </c>
      <c r="T238" s="11">
        <v>1250.5677000000001</v>
      </c>
      <c r="U238" s="11">
        <v>548</v>
      </c>
      <c r="V238" s="11">
        <v>845</v>
      </c>
      <c r="W238" s="11">
        <v>79.033500000000004</v>
      </c>
      <c r="X238" s="11">
        <v>137.3064</v>
      </c>
      <c r="Y238" s="11">
        <v>45.076900000000002</v>
      </c>
      <c r="Z238" s="11">
        <v>82.121099999999998</v>
      </c>
    </row>
    <row r="239" spans="1:26" ht="13" x14ac:dyDescent="0.15">
      <c r="A239" s="10" t="s">
        <v>68</v>
      </c>
      <c r="B239" s="10">
        <v>17</v>
      </c>
      <c r="C239" s="11">
        <v>35536</v>
      </c>
      <c r="D239" s="11">
        <v>9016.1366999999991</v>
      </c>
      <c r="E239" s="11">
        <v>29241.2032</v>
      </c>
      <c r="F239" s="11">
        <v>10257.6867</v>
      </c>
      <c r="G239" s="11">
        <v>11553</v>
      </c>
      <c r="H239" s="11">
        <v>5833.3526000000002</v>
      </c>
      <c r="I239" s="11">
        <v>4345.0780000000004</v>
      </c>
      <c r="J239" s="11">
        <v>4656.5838999999996</v>
      </c>
      <c r="K239" s="11">
        <v>781</v>
      </c>
      <c r="L239" s="11">
        <v>851</v>
      </c>
      <c r="M239" s="11">
        <v>603.18730000000005</v>
      </c>
      <c r="N239" s="11">
        <v>664.55370000000005</v>
      </c>
      <c r="O239" s="11">
        <v>378.47629999999998</v>
      </c>
      <c r="P239" s="11">
        <v>411.22519999999997</v>
      </c>
      <c r="Q239" s="11">
        <v>7858</v>
      </c>
      <c r="R239" s="11">
        <v>1203.9242999999999</v>
      </c>
      <c r="S239" s="11">
        <v>11120.5497</v>
      </c>
      <c r="T239" s="11">
        <v>2015.4748999999999</v>
      </c>
      <c r="U239" s="11">
        <v>1294</v>
      </c>
      <c r="V239" s="11">
        <v>2076</v>
      </c>
      <c r="W239" s="11">
        <v>324.94639999999998</v>
      </c>
      <c r="X239" s="11">
        <v>551.70730000000003</v>
      </c>
      <c r="Y239" s="11">
        <v>156.1104</v>
      </c>
      <c r="Z239" s="11">
        <v>264.04599999999999</v>
      </c>
    </row>
    <row r="240" spans="1:26" ht="13" x14ac:dyDescent="0.15">
      <c r="A240" s="10" t="s">
        <v>68</v>
      </c>
      <c r="B240" s="10">
        <v>18</v>
      </c>
      <c r="C240" s="11">
        <v>36865</v>
      </c>
      <c r="D240" s="11">
        <v>8849.8554999999997</v>
      </c>
      <c r="E240" s="11">
        <v>33454.878499999999</v>
      </c>
      <c r="F240" s="11">
        <v>9670.3991999999998</v>
      </c>
      <c r="G240" s="11">
        <v>11347</v>
      </c>
      <c r="H240" s="11">
        <v>5458.8702000000003</v>
      </c>
      <c r="I240" s="11">
        <v>4878.9475000000002</v>
      </c>
      <c r="J240" s="11">
        <v>4103.7094999999999</v>
      </c>
      <c r="K240" s="11">
        <v>1488</v>
      </c>
      <c r="L240" s="11">
        <v>1681</v>
      </c>
      <c r="M240" s="11">
        <v>1045.7226000000001</v>
      </c>
      <c r="N240" s="11">
        <v>1202.1295</v>
      </c>
      <c r="O240" s="11">
        <v>522.58209999999997</v>
      </c>
      <c r="P240" s="11">
        <v>588.86649999999997</v>
      </c>
      <c r="Q240" s="11">
        <v>6425</v>
      </c>
      <c r="R240" s="11">
        <v>972.60119999999995</v>
      </c>
      <c r="S240" s="11">
        <v>9124.9545999999991</v>
      </c>
      <c r="T240" s="11">
        <v>1660.2041999999999</v>
      </c>
      <c r="U240" s="11">
        <v>1411</v>
      </c>
      <c r="V240" s="11">
        <v>2238</v>
      </c>
      <c r="W240" s="11">
        <v>306.92939999999999</v>
      </c>
      <c r="X240" s="11">
        <v>522.29330000000004</v>
      </c>
      <c r="Y240" s="11">
        <v>173.54669999999999</v>
      </c>
      <c r="Z240" s="11">
        <v>301.08089999999999</v>
      </c>
    </row>
    <row r="241" spans="1:26" ht="13" x14ac:dyDescent="0.15">
      <c r="A241" s="10" t="s">
        <v>68</v>
      </c>
      <c r="B241" s="10">
        <v>19</v>
      </c>
      <c r="C241" s="11">
        <v>30031</v>
      </c>
      <c r="D241" s="11">
        <v>3964.9268999999999</v>
      </c>
      <c r="E241" s="11">
        <v>35590.150500000003</v>
      </c>
      <c r="F241" s="11">
        <v>2956.2892999999999</v>
      </c>
      <c r="G241" s="11">
        <v>8265</v>
      </c>
      <c r="H241" s="11">
        <v>2306.5925999999999</v>
      </c>
      <c r="I241" s="11">
        <v>5755.0520999999999</v>
      </c>
      <c r="J241" s="11">
        <v>1421.4668999999999</v>
      </c>
      <c r="K241" s="11">
        <v>648</v>
      </c>
      <c r="L241" s="11">
        <v>707</v>
      </c>
      <c r="M241" s="11">
        <v>326.4452</v>
      </c>
      <c r="N241" s="11">
        <v>367.0265</v>
      </c>
      <c r="O241" s="11">
        <v>118.8597</v>
      </c>
      <c r="P241" s="11">
        <v>130.8219</v>
      </c>
      <c r="Q241" s="11">
        <v>6834</v>
      </c>
      <c r="R241" s="11">
        <v>346.68360000000001</v>
      </c>
      <c r="S241" s="11">
        <v>10661.6001</v>
      </c>
      <c r="T241" s="11">
        <v>425.44150000000002</v>
      </c>
      <c r="U241" s="11">
        <v>1081</v>
      </c>
      <c r="V241" s="11">
        <v>1566</v>
      </c>
      <c r="W241" s="11">
        <v>94.218900000000005</v>
      </c>
      <c r="X241" s="11">
        <v>150.32419999999999</v>
      </c>
      <c r="Y241" s="11">
        <v>33.003500000000003</v>
      </c>
      <c r="Z241" s="11">
        <v>51.195099999999996</v>
      </c>
    </row>
    <row r="242" spans="1:26" ht="13" x14ac:dyDescent="0.15">
      <c r="A242" s="10" t="s">
        <v>68</v>
      </c>
      <c r="B242" s="10">
        <v>20</v>
      </c>
      <c r="C242" s="11">
        <v>32586</v>
      </c>
      <c r="D242" s="11">
        <v>7950.1770999999999</v>
      </c>
      <c r="E242" s="11">
        <v>33885.271200000003</v>
      </c>
      <c r="F242" s="11">
        <v>3734.6028999999999</v>
      </c>
      <c r="G242" s="11">
        <v>11436</v>
      </c>
      <c r="H242" s="11">
        <v>5749.2034000000003</v>
      </c>
      <c r="I242" s="11">
        <v>6622.7330000000002</v>
      </c>
      <c r="J242" s="11">
        <v>2010.0822000000001</v>
      </c>
      <c r="K242" s="11">
        <v>711</v>
      </c>
      <c r="L242" s="11">
        <v>777</v>
      </c>
      <c r="M242" s="11">
        <v>362.59440000000001</v>
      </c>
      <c r="N242" s="11">
        <v>413.03190000000001</v>
      </c>
      <c r="O242" s="11">
        <v>129.34389999999999</v>
      </c>
      <c r="P242" s="11">
        <v>141.08340000000001</v>
      </c>
      <c r="Q242" s="11">
        <v>7396</v>
      </c>
      <c r="R242" s="11">
        <v>652.44830000000002</v>
      </c>
      <c r="S242" s="11">
        <v>11351.382600000001</v>
      </c>
      <c r="T242" s="11">
        <v>511.97140000000002</v>
      </c>
      <c r="U242" s="11">
        <v>1815</v>
      </c>
      <c r="V242" s="11">
        <v>2520</v>
      </c>
      <c r="W242" s="11">
        <v>165.5874</v>
      </c>
      <c r="X242" s="11">
        <v>261.24110000000002</v>
      </c>
      <c r="Y242" s="11">
        <v>52.270699999999998</v>
      </c>
      <c r="Z242" s="11">
        <v>83.703299999999999</v>
      </c>
    </row>
    <row r="243" spans="1:26" ht="13" x14ac:dyDescent="0.15">
      <c r="A243" s="10" t="s">
        <v>68</v>
      </c>
      <c r="B243" s="10">
        <v>21</v>
      </c>
      <c r="C243" s="11">
        <v>21627</v>
      </c>
      <c r="D243" s="11">
        <v>1174.6849999999999</v>
      </c>
      <c r="E243" s="11">
        <v>30013.4738</v>
      </c>
      <c r="F243" s="11">
        <v>885.92520000000002</v>
      </c>
      <c r="G243" s="11">
        <v>2184</v>
      </c>
      <c r="H243" s="11">
        <v>292.5455</v>
      </c>
      <c r="I243" s="11">
        <v>1828.7367999999999</v>
      </c>
      <c r="J243" s="11">
        <v>225.9975</v>
      </c>
      <c r="K243" s="11">
        <v>72</v>
      </c>
      <c r="L243" s="11">
        <v>76</v>
      </c>
      <c r="M243" s="11">
        <v>22.433499999999999</v>
      </c>
      <c r="N243" s="11">
        <v>25.017800000000001</v>
      </c>
      <c r="O243" s="11">
        <v>9.4776000000000007</v>
      </c>
      <c r="P243" s="11">
        <v>11.3705</v>
      </c>
      <c r="Q243" s="11">
        <v>3983</v>
      </c>
      <c r="R243" s="11">
        <v>90.687200000000004</v>
      </c>
      <c r="S243" s="11">
        <v>5721.2873</v>
      </c>
      <c r="T243" s="11">
        <v>144.7861</v>
      </c>
      <c r="U243" s="11">
        <v>313</v>
      </c>
      <c r="V243" s="11">
        <v>410</v>
      </c>
      <c r="W243" s="11">
        <v>18.159800000000001</v>
      </c>
      <c r="X243" s="11">
        <v>22.784500000000001</v>
      </c>
      <c r="Y243" s="11">
        <v>7.7821999999999996</v>
      </c>
      <c r="Z243" s="11">
        <v>9.6973000000000003</v>
      </c>
    </row>
    <row r="244" spans="1:26" ht="13" x14ac:dyDescent="0.15">
      <c r="A244" s="10" t="s">
        <v>68</v>
      </c>
      <c r="B244" s="10">
        <v>22</v>
      </c>
      <c r="C244" s="11">
        <v>31952</v>
      </c>
      <c r="D244" s="11">
        <v>7686.817</v>
      </c>
      <c r="E244" s="11">
        <v>35728.019200000002</v>
      </c>
      <c r="F244" s="11">
        <v>2803.8694999999998</v>
      </c>
      <c r="G244" s="11">
        <v>10084</v>
      </c>
      <c r="H244" s="11">
        <v>5594.9188000000004</v>
      </c>
      <c r="I244" s="11">
        <v>5979.6365999999998</v>
      </c>
      <c r="J244" s="11">
        <v>1467.2172</v>
      </c>
      <c r="K244" s="11">
        <v>391</v>
      </c>
      <c r="L244" s="11">
        <v>424</v>
      </c>
      <c r="M244" s="11">
        <v>180.3219</v>
      </c>
      <c r="N244" s="11">
        <v>204.80529999999999</v>
      </c>
      <c r="O244" s="11">
        <v>42.027799999999999</v>
      </c>
      <c r="P244" s="11">
        <v>47.364899999999999</v>
      </c>
      <c r="Q244" s="11">
        <v>5517</v>
      </c>
      <c r="R244" s="11">
        <v>338.06130000000002</v>
      </c>
      <c r="S244" s="11">
        <v>8526.1908000000003</v>
      </c>
      <c r="T244" s="11">
        <v>288.74720000000002</v>
      </c>
      <c r="U244" s="11">
        <v>1112</v>
      </c>
      <c r="V244" s="11">
        <v>1598</v>
      </c>
      <c r="W244" s="11">
        <v>79.658600000000007</v>
      </c>
      <c r="X244" s="11">
        <v>138.20699999999999</v>
      </c>
      <c r="Y244" s="11">
        <v>32.145200000000003</v>
      </c>
      <c r="Z244" s="11">
        <v>54.299399999999999</v>
      </c>
    </row>
    <row r="245" spans="1:26" ht="13" x14ac:dyDescent="0.15">
      <c r="A245" s="10" t="s">
        <v>68</v>
      </c>
      <c r="B245" s="10">
        <v>23</v>
      </c>
      <c r="C245" s="11">
        <v>20411</v>
      </c>
      <c r="D245" s="11">
        <v>1279.5012999999999</v>
      </c>
      <c r="E245" s="11">
        <v>26538.945100000001</v>
      </c>
      <c r="F245" s="11">
        <v>1272.7765999999999</v>
      </c>
      <c r="G245" s="11">
        <v>1784</v>
      </c>
      <c r="H245" s="11">
        <v>340.78919999999999</v>
      </c>
      <c r="I245" s="11">
        <v>1280.115</v>
      </c>
      <c r="J245" s="11">
        <v>354.6397</v>
      </c>
      <c r="K245" s="11">
        <v>123</v>
      </c>
      <c r="L245" s="11">
        <v>138</v>
      </c>
      <c r="M245" s="11">
        <v>56.154400000000003</v>
      </c>
      <c r="N245" s="11">
        <v>66.405199999999994</v>
      </c>
      <c r="O245" s="11">
        <v>28.904699999999998</v>
      </c>
      <c r="P245" s="11">
        <v>34.582000000000001</v>
      </c>
      <c r="Q245" s="11">
        <v>3655</v>
      </c>
      <c r="R245" s="11">
        <v>95.544600000000003</v>
      </c>
      <c r="S245" s="11">
        <v>5263.7512999999999</v>
      </c>
      <c r="T245" s="11">
        <v>196.02279999999999</v>
      </c>
      <c r="U245" s="11">
        <v>432</v>
      </c>
      <c r="V245" s="11">
        <v>634</v>
      </c>
      <c r="W245" s="11">
        <v>26.006799999999998</v>
      </c>
      <c r="X245" s="11">
        <v>40.509799999999998</v>
      </c>
      <c r="Y245" s="11">
        <v>15.4091</v>
      </c>
      <c r="Z245" s="11">
        <v>24.784600000000001</v>
      </c>
    </row>
    <row r="246" spans="1:26" ht="13" x14ac:dyDescent="0.15">
      <c r="A246" s="10" t="s">
        <v>68</v>
      </c>
      <c r="B246" s="10">
        <v>24</v>
      </c>
      <c r="C246" s="11">
        <v>21136</v>
      </c>
      <c r="D246" s="11">
        <v>1469.8224</v>
      </c>
      <c r="E246" s="11">
        <v>27608.4565</v>
      </c>
      <c r="F246" s="11">
        <v>1158.3073999999999</v>
      </c>
      <c r="G246" s="11">
        <v>1868</v>
      </c>
      <c r="H246" s="11">
        <v>424.94049999999999</v>
      </c>
      <c r="I246" s="11">
        <v>1315.3051</v>
      </c>
      <c r="J246" s="11">
        <v>322.65660000000003</v>
      </c>
      <c r="K246" s="11">
        <v>155</v>
      </c>
      <c r="L246" s="11">
        <v>162</v>
      </c>
      <c r="M246" s="11">
        <v>54.897799999999997</v>
      </c>
      <c r="N246" s="11">
        <v>58.742800000000003</v>
      </c>
      <c r="O246" s="11">
        <v>21.944800000000001</v>
      </c>
      <c r="P246" s="11">
        <v>22.9617</v>
      </c>
      <c r="Q246" s="11">
        <v>3767</v>
      </c>
      <c r="R246" s="11">
        <v>108.89279999999999</v>
      </c>
      <c r="S246" s="11">
        <v>5003.0147999999999</v>
      </c>
      <c r="T246" s="11">
        <v>162.0496</v>
      </c>
      <c r="U246" s="11">
        <v>503</v>
      </c>
      <c r="V246" s="11">
        <v>738</v>
      </c>
      <c r="W246" s="11">
        <v>36.730899999999998</v>
      </c>
      <c r="X246" s="11">
        <v>59.023099999999999</v>
      </c>
      <c r="Y246" s="11">
        <v>12.743499999999999</v>
      </c>
      <c r="Z246" s="11">
        <v>20.362500000000001</v>
      </c>
    </row>
    <row r="247" spans="1:26" ht="13" x14ac:dyDescent="0.15">
      <c r="A247" s="10" t="s">
        <v>68</v>
      </c>
      <c r="B247" s="10">
        <v>25</v>
      </c>
      <c r="C247" s="11">
        <v>35113</v>
      </c>
      <c r="D247" s="11">
        <v>13078.9421</v>
      </c>
      <c r="E247" s="11">
        <v>31620.062999999998</v>
      </c>
      <c r="F247" s="11">
        <v>5655.5971</v>
      </c>
      <c r="G247" s="11">
        <v>14808</v>
      </c>
      <c r="H247" s="11">
        <v>10302.926600000001</v>
      </c>
      <c r="I247" s="11">
        <v>6762.1124</v>
      </c>
      <c r="J247" s="11">
        <v>3215.5839999999998</v>
      </c>
      <c r="K247" s="11">
        <v>570</v>
      </c>
      <c r="L247" s="11">
        <v>629</v>
      </c>
      <c r="M247" s="11">
        <v>320.8415</v>
      </c>
      <c r="N247" s="11">
        <v>365.76859999999999</v>
      </c>
      <c r="O247" s="11">
        <v>99.058999999999997</v>
      </c>
      <c r="P247" s="11">
        <v>110.0847</v>
      </c>
      <c r="Q247" s="11">
        <v>6842</v>
      </c>
      <c r="R247" s="11">
        <v>619.58609999999999</v>
      </c>
      <c r="S247" s="11">
        <v>9793.4138999999996</v>
      </c>
      <c r="T247" s="11">
        <v>625.22699999999998</v>
      </c>
      <c r="U247" s="11">
        <v>1597</v>
      </c>
      <c r="V247" s="11">
        <v>2215</v>
      </c>
      <c r="W247" s="11">
        <v>151.2664</v>
      </c>
      <c r="X247" s="11">
        <v>235.98580000000001</v>
      </c>
      <c r="Y247" s="11">
        <v>66.941699999999997</v>
      </c>
      <c r="Z247" s="11">
        <v>96.315299999999993</v>
      </c>
    </row>
    <row r="248" spans="1:26" ht="13" x14ac:dyDescent="0.15">
      <c r="A248" s="10" t="s">
        <v>68</v>
      </c>
      <c r="B248" s="10">
        <v>26</v>
      </c>
      <c r="C248" s="11">
        <v>35070</v>
      </c>
      <c r="D248" s="11">
        <v>16699.927199999998</v>
      </c>
      <c r="E248" s="11">
        <v>29175.721300000001</v>
      </c>
      <c r="F248" s="11">
        <v>4819.0437000000002</v>
      </c>
      <c r="G248" s="11">
        <v>18136</v>
      </c>
      <c r="H248" s="11">
        <v>14176.391299999999</v>
      </c>
      <c r="I248" s="11">
        <v>8497.6610999999994</v>
      </c>
      <c r="J248" s="11">
        <v>2967.0927999999999</v>
      </c>
      <c r="K248" s="11">
        <v>347</v>
      </c>
      <c r="L248" s="11">
        <v>382</v>
      </c>
      <c r="M248" s="11">
        <v>201.43289999999999</v>
      </c>
      <c r="N248" s="11">
        <v>223.3623</v>
      </c>
      <c r="O248" s="11">
        <v>47.051499999999997</v>
      </c>
      <c r="P248" s="11">
        <v>50.259</v>
      </c>
      <c r="Q248" s="11">
        <v>8083</v>
      </c>
      <c r="R248" s="11">
        <v>938.14949999999999</v>
      </c>
      <c r="S248" s="11">
        <v>13428.6811</v>
      </c>
      <c r="T248" s="11">
        <v>758.15499999999997</v>
      </c>
      <c r="U248" s="11">
        <v>769</v>
      </c>
      <c r="V248" s="11">
        <v>1146</v>
      </c>
      <c r="W248" s="11">
        <v>56.912700000000001</v>
      </c>
      <c r="X248" s="11">
        <v>105.50239999999999</v>
      </c>
      <c r="Y248" s="11">
        <v>20.168700000000001</v>
      </c>
      <c r="Z248" s="11">
        <v>38.590499999999999</v>
      </c>
    </row>
    <row r="249" spans="1:26" ht="13" x14ac:dyDescent="0.15">
      <c r="A249" s="10" t="s">
        <v>69</v>
      </c>
      <c r="B249" s="10">
        <v>1</v>
      </c>
      <c r="C249" s="11">
        <v>17351</v>
      </c>
      <c r="D249" s="11">
        <v>17701.269700000001</v>
      </c>
      <c r="E249" s="11">
        <v>17314.296900000001</v>
      </c>
      <c r="F249" s="11">
        <v>911.03989999999999</v>
      </c>
      <c r="G249" s="11">
        <v>10885</v>
      </c>
      <c r="H249" s="11">
        <v>15711.825800000001</v>
      </c>
      <c r="I249" s="11">
        <v>8636.6718000000001</v>
      </c>
      <c r="J249" s="11">
        <v>573.6979</v>
      </c>
      <c r="K249" s="11">
        <v>29</v>
      </c>
      <c r="L249" s="11">
        <v>49</v>
      </c>
      <c r="M249" s="11">
        <v>19.121300000000002</v>
      </c>
      <c r="N249" s="11">
        <v>35.997399999999999</v>
      </c>
      <c r="O249" s="11">
        <v>0.39679999999999999</v>
      </c>
      <c r="P249" s="11">
        <v>0.51280000000000003</v>
      </c>
      <c r="Q249" s="11">
        <v>7754</v>
      </c>
      <c r="R249" s="11">
        <v>1825.0288</v>
      </c>
      <c r="S249" s="11">
        <v>12821.8223</v>
      </c>
      <c r="T249" s="11">
        <v>439.22500000000002</v>
      </c>
      <c r="U249" s="11">
        <v>1965</v>
      </c>
      <c r="V249" s="11">
        <v>2855</v>
      </c>
      <c r="W249" s="11">
        <v>234.7808</v>
      </c>
      <c r="X249" s="11">
        <v>488.41449999999998</v>
      </c>
      <c r="Y249" s="11">
        <v>51.6982</v>
      </c>
      <c r="Z249" s="11">
        <v>96.866600000000005</v>
      </c>
    </row>
    <row r="250" spans="1:26" ht="13" x14ac:dyDescent="0.15">
      <c r="A250" s="10" t="s">
        <v>69</v>
      </c>
      <c r="B250" s="10">
        <v>2</v>
      </c>
      <c r="C250" s="11">
        <v>6125</v>
      </c>
      <c r="D250" s="11">
        <v>462.89010000000002</v>
      </c>
      <c r="E250" s="11">
        <v>9259.2958999999992</v>
      </c>
      <c r="F250" s="11">
        <v>133.40119999999999</v>
      </c>
      <c r="G250" s="11">
        <v>66</v>
      </c>
      <c r="H250" s="11">
        <v>59.843000000000004</v>
      </c>
      <c r="I250" s="11">
        <v>35.275199999999998</v>
      </c>
      <c r="J250" s="11">
        <v>5.7251000000000003</v>
      </c>
      <c r="K250" s="11">
        <v>12</v>
      </c>
      <c r="L250" s="11">
        <v>14</v>
      </c>
      <c r="M250" s="11">
        <v>5.7275999999999998</v>
      </c>
      <c r="N250" s="11">
        <v>7.6058000000000003</v>
      </c>
      <c r="O250" s="11">
        <v>0.79100000000000004</v>
      </c>
      <c r="P250" s="11">
        <v>0.79969999999999997</v>
      </c>
      <c r="Q250" s="11">
        <v>1431</v>
      </c>
      <c r="R250" s="11">
        <v>125.4444</v>
      </c>
      <c r="S250" s="11">
        <v>1904.4630999999999</v>
      </c>
      <c r="T250" s="11">
        <v>44.317</v>
      </c>
      <c r="U250" s="11">
        <v>353</v>
      </c>
      <c r="V250" s="11">
        <v>476</v>
      </c>
      <c r="W250" s="11">
        <v>28.867999999999999</v>
      </c>
      <c r="X250" s="11">
        <v>46.866100000000003</v>
      </c>
      <c r="Y250" s="11">
        <v>8.3109999999999999</v>
      </c>
      <c r="Z250" s="11">
        <v>10.618499999999999</v>
      </c>
    </row>
    <row r="251" spans="1:26" ht="13" x14ac:dyDescent="0.15">
      <c r="A251" s="10" t="s">
        <v>69</v>
      </c>
      <c r="B251" s="10">
        <v>3</v>
      </c>
      <c r="C251" s="11">
        <v>32265</v>
      </c>
      <c r="D251" s="11">
        <v>27339.880799999999</v>
      </c>
      <c r="E251" s="11">
        <v>33730.693099999997</v>
      </c>
      <c r="F251" s="11">
        <v>2393.8098</v>
      </c>
      <c r="G251" s="11">
        <v>18385</v>
      </c>
      <c r="H251" s="11">
        <v>23356.600699999999</v>
      </c>
      <c r="I251" s="11">
        <v>15027.9892</v>
      </c>
      <c r="J251" s="11">
        <v>1577.0988</v>
      </c>
      <c r="K251" s="11">
        <v>156</v>
      </c>
      <c r="L251" s="11">
        <v>322</v>
      </c>
      <c r="M251" s="11">
        <v>108.36060000000001</v>
      </c>
      <c r="N251" s="11">
        <v>256.44260000000003</v>
      </c>
      <c r="O251" s="11">
        <v>6.9542000000000002</v>
      </c>
      <c r="P251" s="11">
        <v>8.9936000000000007</v>
      </c>
      <c r="Q251" s="11">
        <v>3479</v>
      </c>
      <c r="R251" s="11">
        <v>1444.0875000000001</v>
      </c>
      <c r="S251" s="11">
        <v>7447.0789999999997</v>
      </c>
      <c r="T251" s="11">
        <v>208.9177</v>
      </c>
      <c r="U251" s="11">
        <v>454</v>
      </c>
      <c r="V251" s="11">
        <v>1031</v>
      </c>
      <c r="W251" s="11">
        <v>84.991</v>
      </c>
      <c r="X251" s="11">
        <v>255.92490000000001</v>
      </c>
      <c r="Y251" s="11">
        <v>9.7111000000000001</v>
      </c>
      <c r="Z251" s="11">
        <v>27.754300000000001</v>
      </c>
    </row>
    <row r="252" spans="1:26" ht="13" x14ac:dyDescent="0.15">
      <c r="A252" s="10" t="s">
        <v>69</v>
      </c>
      <c r="B252" s="10">
        <v>4</v>
      </c>
      <c r="C252" s="11">
        <v>7852</v>
      </c>
      <c r="D252" s="11">
        <v>1831.0616</v>
      </c>
      <c r="E252" s="11">
        <v>10385.581200000001</v>
      </c>
      <c r="F252" s="11">
        <v>313.17950000000002</v>
      </c>
      <c r="G252" s="11">
        <v>558</v>
      </c>
      <c r="H252" s="11">
        <v>877.03740000000005</v>
      </c>
      <c r="I252" s="11">
        <v>291.4606</v>
      </c>
      <c r="J252" s="11">
        <v>34.048699999999997</v>
      </c>
      <c r="K252" s="11">
        <v>131</v>
      </c>
      <c r="L252" s="11">
        <v>204</v>
      </c>
      <c r="M252" s="11">
        <v>88.724699999999999</v>
      </c>
      <c r="N252" s="11">
        <v>151.4186</v>
      </c>
      <c r="O252" s="11">
        <v>5.4073000000000002</v>
      </c>
      <c r="P252" s="11">
        <v>6.1935000000000002</v>
      </c>
      <c r="Q252" s="11">
        <v>1957</v>
      </c>
      <c r="R252" s="11">
        <v>442.70920000000001</v>
      </c>
      <c r="S252" s="11">
        <v>2787.5572999999999</v>
      </c>
      <c r="T252" s="11">
        <v>98.328699999999998</v>
      </c>
      <c r="U252" s="11">
        <v>729</v>
      </c>
      <c r="V252" s="11">
        <v>1239</v>
      </c>
      <c r="W252" s="11">
        <v>132.89189999999999</v>
      </c>
      <c r="X252" s="11">
        <v>319.05250000000001</v>
      </c>
      <c r="Y252" s="11">
        <v>16.488099999999999</v>
      </c>
      <c r="Z252" s="11">
        <v>33.5212</v>
      </c>
    </row>
    <row r="253" spans="1:26" ht="13" x14ac:dyDescent="0.15">
      <c r="A253" s="10" t="s">
        <v>69</v>
      </c>
      <c r="B253" s="10">
        <v>5</v>
      </c>
      <c r="C253" s="11">
        <v>12599</v>
      </c>
      <c r="D253" s="11">
        <v>2337.7912999999999</v>
      </c>
      <c r="E253" s="11">
        <v>15957.6297</v>
      </c>
      <c r="F253" s="11">
        <v>1911.7418</v>
      </c>
      <c r="G253" s="11">
        <v>1595</v>
      </c>
      <c r="H253" s="11">
        <v>1124.6478999999999</v>
      </c>
      <c r="I253" s="11">
        <v>944.35770000000002</v>
      </c>
      <c r="J253" s="11">
        <v>555.94179999999994</v>
      </c>
      <c r="K253" s="11">
        <v>326</v>
      </c>
      <c r="L253" s="11">
        <v>417</v>
      </c>
      <c r="M253" s="11">
        <v>233.52279999999999</v>
      </c>
      <c r="N253" s="11">
        <v>309.51620000000003</v>
      </c>
      <c r="O253" s="11">
        <v>111.4813</v>
      </c>
      <c r="P253" s="11">
        <v>140.26419999999999</v>
      </c>
      <c r="Q253" s="11">
        <v>1614</v>
      </c>
      <c r="R253" s="11">
        <v>208.9066</v>
      </c>
      <c r="S253" s="11">
        <v>2472.6291999999999</v>
      </c>
      <c r="T253" s="11">
        <v>242.4247</v>
      </c>
      <c r="U253" s="11">
        <v>570</v>
      </c>
      <c r="V253" s="11">
        <v>920</v>
      </c>
      <c r="W253" s="11">
        <v>71.170500000000004</v>
      </c>
      <c r="X253" s="11">
        <v>151.7704</v>
      </c>
      <c r="Y253" s="11">
        <v>32.594099999999997</v>
      </c>
      <c r="Z253" s="11">
        <v>72.819999999999993</v>
      </c>
    </row>
    <row r="254" spans="1:26" ht="13" x14ac:dyDescent="0.15">
      <c r="A254" s="10" t="s">
        <v>69</v>
      </c>
      <c r="B254" s="10">
        <v>6</v>
      </c>
      <c r="C254" s="11">
        <v>7901</v>
      </c>
      <c r="D254" s="11">
        <v>3531.2433000000001</v>
      </c>
      <c r="E254" s="11">
        <v>9829.7057000000004</v>
      </c>
      <c r="F254" s="11">
        <v>598.74360000000001</v>
      </c>
      <c r="G254" s="11">
        <v>1715</v>
      </c>
      <c r="H254" s="11">
        <v>2701.3229000000001</v>
      </c>
      <c r="I254" s="11">
        <v>787.95249999999999</v>
      </c>
      <c r="J254" s="11">
        <v>279.9631</v>
      </c>
      <c r="K254" s="11">
        <v>263</v>
      </c>
      <c r="L254" s="11">
        <v>339</v>
      </c>
      <c r="M254" s="11">
        <v>198.04320000000001</v>
      </c>
      <c r="N254" s="11">
        <v>263.50790000000001</v>
      </c>
      <c r="O254" s="11">
        <v>40.887900000000002</v>
      </c>
      <c r="P254" s="11">
        <v>47.073500000000003</v>
      </c>
      <c r="Q254" s="11">
        <v>4042</v>
      </c>
      <c r="R254" s="11">
        <v>775.96019999999999</v>
      </c>
      <c r="S254" s="11">
        <v>5192.3159999999998</v>
      </c>
      <c r="T254" s="11">
        <v>296.95389999999998</v>
      </c>
      <c r="U254" s="11">
        <v>1110</v>
      </c>
      <c r="V254" s="11">
        <v>1417</v>
      </c>
      <c r="W254" s="11">
        <v>133.23570000000001</v>
      </c>
      <c r="X254" s="11">
        <v>203.16040000000001</v>
      </c>
      <c r="Y254" s="11">
        <v>44.038699999999999</v>
      </c>
      <c r="Z254" s="11">
        <v>70.368300000000005</v>
      </c>
    </row>
    <row r="255" spans="1:26" ht="13" x14ac:dyDescent="0.15">
      <c r="A255" s="10" t="s">
        <v>69</v>
      </c>
      <c r="B255" s="10">
        <v>7</v>
      </c>
      <c r="C255" s="11">
        <v>12788</v>
      </c>
      <c r="D255" s="11">
        <v>1784.6887999999999</v>
      </c>
      <c r="E255" s="11">
        <v>16771.355800000001</v>
      </c>
      <c r="F255" s="11">
        <v>808.07669999999996</v>
      </c>
      <c r="G255" s="11">
        <v>877</v>
      </c>
      <c r="H255" s="11">
        <v>738.42169999999999</v>
      </c>
      <c r="I255" s="11">
        <v>585.11860000000001</v>
      </c>
      <c r="J255" s="11">
        <v>170.7003</v>
      </c>
      <c r="K255" s="11">
        <v>73</v>
      </c>
      <c r="L255" s="11">
        <v>116</v>
      </c>
      <c r="M255" s="11">
        <v>46.317100000000003</v>
      </c>
      <c r="N255" s="11">
        <v>79.330799999999996</v>
      </c>
      <c r="O255" s="11">
        <v>7.5217000000000001</v>
      </c>
      <c r="P255" s="11">
        <v>9.1709999999999994</v>
      </c>
      <c r="Q255" s="11">
        <v>3372</v>
      </c>
      <c r="R255" s="11">
        <v>401.62419999999997</v>
      </c>
      <c r="S255" s="11">
        <v>6185.6859999999997</v>
      </c>
      <c r="T255" s="11">
        <v>300.23469999999998</v>
      </c>
      <c r="U255" s="11">
        <v>932</v>
      </c>
      <c r="V255" s="11">
        <v>1600</v>
      </c>
      <c r="W255" s="11">
        <v>76.541300000000007</v>
      </c>
      <c r="X255" s="11">
        <v>204.79810000000001</v>
      </c>
      <c r="Y255" s="11">
        <v>20.1936</v>
      </c>
      <c r="Z255" s="11">
        <v>46.341799999999999</v>
      </c>
    </row>
    <row r="256" spans="1:26" ht="13" x14ac:dyDescent="0.15">
      <c r="A256" s="10" t="s">
        <v>69</v>
      </c>
      <c r="B256" s="10">
        <v>8</v>
      </c>
      <c r="C256" s="11">
        <v>8619</v>
      </c>
      <c r="D256" s="11">
        <v>7225.2982000000002</v>
      </c>
      <c r="E256" s="11">
        <v>8179.1219000000001</v>
      </c>
      <c r="F256" s="11">
        <v>527.68529999999998</v>
      </c>
      <c r="G256" s="11">
        <v>3316</v>
      </c>
      <c r="H256" s="11">
        <v>5625.0451999999996</v>
      </c>
      <c r="I256" s="11">
        <v>1594.6351999999999</v>
      </c>
      <c r="J256" s="11">
        <v>233.33449999999999</v>
      </c>
      <c r="K256" s="11">
        <v>521</v>
      </c>
      <c r="L256" s="11">
        <v>882</v>
      </c>
      <c r="M256" s="11">
        <v>381.07619999999997</v>
      </c>
      <c r="N256" s="11">
        <v>694.84690000000001</v>
      </c>
      <c r="O256" s="11">
        <v>31.2974</v>
      </c>
      <c r="P256" s="11">
        <v>43.895800000000001</v>
      </c>
      <c r="Q256" s="11">
        <v>6082</v>
      </c>
      <c r="R256" s="11">
        <v>2933.0055000000002</v>
      </c>
      <c r="S256" s="11">
        <v>7615.8639000000003</v>
      </c>
      <c r="T256" s="11">
        <v>323.11930000000001</v>
      </c>
      <c r="U256" s="11">
        <v>1791</v>
      </c>
      <c r="V256" s="11">
        <v>2667</v>
      </c>
      <c r="W256" s="11">
        <v>407.08679999999998</v>
      </c>
      <c r="X256" s="11">
        <v>767.30240000000003</v>
      </c>
      <c r="Y256" s="11">
        <v>53.121299999999998</v>
      </c>
      <c r="Z256" s="11">
        <v>81.784700000000001</v>
      </c>
    </row>
    <row r="257" spans="1:26" ht="13" x14ac:dyDescent="0.15">
      <c r="A257" s="10" t="s">
        <v>69</v>
      </c>
      <c r="B257" s="10">
        <v>9</v>
      </c>
      <c r="C257" s="11">
        <v>15874</v>
      </c>
      <c r="D257" s="11">
        <v>9013.8220000000001</v>
      </c>
      <c r="E257" s="11">
        <v>17749.318800000001</v>
      </c>
      <c r="F257" s="11">
        <v>1541.0070000000001</v>
      </c>
      <c r="G257" s="11">
        <v>5192</v>
      </c>
      <c r="H257" s="11">
        <v>7208.8058000000001</v>
      </c>
      <c r="I257" s="11">
        <v>3255.5517</v>
      </c>
      <c r="J257" s="11">
        <v>584.99440000000004</v>
      </c>
      <c r="K257" s="11">
        <v>275</v>
      </c>
      <c r="L257" s="11">
        <v>384</v>
      </c>
      <c r="M257" s="11">
        <v>155.9503</v>
      </c>
      <c r="N257" s="11">
        <v>244.83240000000001</v>
      </c>
      <c r="O257" s="11">
        <v>31.3508</v>
      </c>
      <c r="P257" s="11">
        <v>41.351799999999997</v>
      </c>
      <c r="Q257" s="11">
        <v>3130</v>
      </c>
      <c r="R257" s="11">
        <v>629.8673</v>
      </c>
      <c r="S257" s="11">
        <v>6006.8636999999999</v>
      </c>
      <c r="T257" s="11">
        <v>279.04160000000002</v>
      </c>
      <c r="U257" s="11">
        <v>786</v>
      </c>
      <c r="V257" s="11">
        <v>1426</v>
      </c>
      <c r="W257" s="11">
        <v>57.707500000000003</v>
      </c>
      <c r="X257" s="11">
        <v>156.74459999999999</v>
      </c>
      <c r="Y257" s="11">
        <v>21.037800000000001</v>
      </c>
      <c r="Z257" s="11">
        <v>43.983600000000003</v>
      </c>
    </row>
    <row r="258" spans="1:26" ht="13" x14ac:dyDescent="0.15">
      <c r="A258" s="10" t="s">
        <v>69</v>
      </c>
      <c r="B258" s="10">
        <v>10</v>
      </c>
      <c r="C258" s="11">
        <v>11149</v>
      </c>
      <c r="D258" s="11">
        <v>12909.7991</v>
      </c>
      <c r="E258" s="11">
        <v>9065.9464000000007</v>
      </c>
      <c r="F258" s="11">
        <v>504.74610000000001</v>
      </c>
      <c r="G258" s="11">
        <v>6262</v>
      </c>
      <c r="H258" s="11">
        <v>10985.781199999999</v>
      </c>
      <c r="I258" s="11">
        <v>3164.0605</v>
      </c>
      <c r="J258" s="11">
        <v>263.89159999999998</v>
      </c>
      <c r="K258" s="11">
        <v>616</v>
      </c>
      <c r="L258" s="11">
        <v>903</v>
      </c>
      <c r="M258" s="11">
        <v>463.55059999999997</v>
      </c>
      <c r="N258" s="11">
        <v>706.35230000000001</v>
      </c>
      <c r="O258" s="11">
        <v>14.71</v>
      </c>
      <c r="P258" s="11">
        <v>19.433900000000001</v>
      </c>
      <c r="Q258" s="11">
        <v>8034</v>
      </c>
      <c r="R258" s="11">
        <v>2171.3233</v>
      </c>
      <c r="S258" s="11">
        <v>11466.869699999999</v>
      </c>
      <c r="T258" s="11">
        <v>389.23849999999999</v>
      </c>
      <c r="U258" s="11">
        <v>2115</v>
      </c>
      <c r="V258" s="11">
        <v>2909</v>
      </c>
      <c r="W258" s="11">
        <v>336.77530000000002</v>
      </c>
      <c r="X258" s="11">
        <v>585.27459999999996</v>
      </c>
      <c r="Y258" s="11">
        <v>46.091700000000003</v>
      </c>
      <c r="Z258" s="11">
        <v>77.358999999999995</v>
      </c>
    </row>
    <row r="259" spans="1:26" ht="13" x14ac:dyDescent="0.15">
      <c r="A259" s="10" t="s">
        <v>69</v>
      </c>
      <c r="B259" s="10">
        <v>11</v>
      </c>
      <c r="C259" s="11">
        <v>35631</v>
      </c>
      <c r="D259" s="11">
        <v>42819.020600000003</v>
      </c>
      <c r="E259" s="11">
        <v>27691.9352</v>
      </c>
      <c r="F259" s="11">
        <v>3847.8618000000001</v>
      </c>
      <c r="G259" s="11">
        <v>23204</v>
      </c>
      <c r="H259" s="11">
        <v>38017.861400000002</v>
      </c>
      <c r="I259" s="11">
        <v>12097.522800000001</v>
      </c>
      <c r="J259" s="11">
        <v>2286.4468000000002</v>
      </c>
      <c r="K259" s="11">
        <v>379</v>
      </c>
      <c r="L259" s="11">
        <v>584</v>
      </c>
      <c r="M259" s="11">
        <v>309.50889999999998</v>
      </c>
      <c r="N259" s="11">
        <v>488.7022</v>
      </c>
      <c r="O259" s="11">
        <v>13.902699999999999</v>
      </c>
      <c r="P259" s="11">
        <v>19.57</v>
      </c>
      <c r="Q259" s="11">
        <v>2581</v>
      </c>
      <c r="R259" s="11">
        <v>1110.4317000000001</v>
      </c>
      <c r="S259" s="11">
        <v>4749.0155000000004</v>
      </c>
      <c r="T259" s="11">
        <v>460.75459999999998</v>
      </c>
      <c r="U259" s="11">
        <v>124</v>
      </c>
      <c r="V259" s="11">
        <v>236</v>
      </c>
      <c r="W259" s="11">
        <v>23.522500000000001</v>
      </c>
      <c r="X259" s="11">
        <v>51.912799999999997</v>
      </c>
      <c r="Y259" s="11">
        <v>3.1876000000000002</v>
      </c>
      <c r="Z259" s="11">
        <v>4.4962999999999997</v>
      </c>
    </row>
    <row r="260" spans="1:26" ht="13" x14ac:dyDescent="0.15">
      <c r="A260" s="10" t="s">
        <v>69</v>
      </c>
      <c r="B260" s="10">
        <v>12</v>
      </c>
      <c r="C260" s="11">
        <v>9316</v>
      </c>
      <c r="D260" s="11">
        <v>1985.4636</v>
      </c>
      <c r="E260" s="11">
        <v>13335.591399999999</v>
      </c>
      <c r="F260" s="11">
        <v>352.88639999999998</v>
      </c>
      <c r="G260" s="11">
        <v>886</v>
      </c>
      <c r="H260" s="11">
        <v>811.30259999999998</v>
      </c>
      <c r="I260" s="11">
        <v>651.44060000000002</v>
      </c>
      <c r="J260" s="11">
        <v>66.144900000000007</v>
      </c>
      <c r="K260" s="11">
        <v>112</v>
      </c>
      <c r="L260" s="11">
        <v>220</v>
      </c>
      <c r="M260" s="11">
        <v>70.909400000000005</v>
      </c>
      <c r="N260" s="11">
        <v>166.16679999999999</v>
      </c>
      <c r="O260" s="11">
        <v>3.8279999999999998</v>
      </c>
      <c r="P260" s="11">
        <v>5.8411999999999997</v>
      </c>
      <c r="Q260" s="11">
        <v>1935</v>
      </c>
      <c r="R260" s="11">
        <v>395.11520000000002</v>
      </c>
      <c r="S260" s="11">
        <v>2821.7516999999998</v>
      </c>
      <c r="T260" s="11">
        <v>79.216399999999993</v>
      </c>
      <c r="U260" s="11">
        <v>595</v>
      </c>
      <c r="V260" s="11">
        <v>1060</v>
      </c>
      <c r="W260" s="11">
        <v>81.777100000000004</v>
      </c>
      <c r="X260" s="11">
        <v>225.61449999999999</v>
      </c>
      <c r="Y260" s="11">
        <v>11.773300000000001</v>
      </c>
      <c r="Z260" s="11">
        <v>23.98</v>
      </c>
    </row>
    <row r="261" spans="1:26" ht="13" x14ac:dyDescent="0.15">
      <c r="A261" s="10" t="s">
        <v>69</v>
      </c>
      <c r="B261" s="10">
        <v>13</v>
      </c>
      <c r="C261" s="11">
        <v>15826</v>
      </c>
      <c r="D261" s="11">
        <v>9023.1391999999996</v>
      </c>
      <c r="E261" s="11">
        <v>17906.334900000002</v>
      </c>
      <c r="F261" s="11">
        <v>596.74900000000002</v>
      </c>
      <c r="G261" s="11">
        <v>4679</v>
      </c>
      <c r="H261" s="11">
        <v>6751.9809999999998</v>
      </c>
      <c r="I261" s="11">
        <v>3050.0113000000001</v>
      </c>
      <c r="J261" s="11">
        <v>230.26900000000001</v>
      </c>
      <c r="K261" s="11">
        <v>262</v>
      </c>
      <c r="L261" s="11">
        <v>373</v>
      </c>
      <c r="M261" s="11">
        <v>160.83240000000001</v>
      </c>
      <c r="N261" s="11">
        <v>252.16739999999999</v>
      </c>
      <c r="O261" s="11">
        <v>12.815</v>
      </c>
      <c r="P261" s="11">
        <v>15.4528</v>
      </c>
      <c r="Q261" s="11">
        <v>3794</v>
      </c>
      <c r="R261" s="11">
        <v>870.79930000000002</v>
      </c>
      <c r="S261" s="11">
        <v>7018.6327000000001</v>
      </c>
      <c r="T261" s="11">
        <v>146.1276</v>
      </c>
      <c r="U261" s="11">
        <v>1551</v>
      </c>
      <c r="V261" s="11">
        <v>2550</v>
      </c>
      <c r="W261" s="11">
        <v>130.70490000000001</v>
      </c>
      <c r="X261" s="11">
        <v>319.33699999999999</v>
      </c>
      <c r="Y261" s="11">
        <v>19.718</v>
      </c>
      <c r="Z261" s="11">
        <v>44.477499999999999</v>
      </c>
    </row>
    <row r="262" spans="1:26" ht="13" x14ac:dyDescent="0.15">
      <c r="A262" s="10" t="s">
        <v>69</v>
      </c>
      <c r="B262" s="10">
        <v>14</v>
      </c>
      <c r="C262" s="11">
        <v>9403</v>
      </c>
      <c r="D262" s="11">
        <v>2234.8849</v>
      </c>
      <c r="E262" s="11">
        <v>12061.278399999999</v>
      </c>
      <c r="F262" s="11">
        <v>552.74239999999998</v>
      </c>
      <c r="G262" s="11">
        <v>1179</v>
      </c>
      <c r="H262" s="11">
        <v>1291.3453</v>
      </c>
      <c r="I262" s="11">
        <v>735.3442</v>
      </c>
      <c r="J262" s="11">
        <v>147.1602</v>
      </c>
      <c r="K262" s="11">
        <v>192</v>
      </c>
      <c r="L262" s="11">
        <v>267</v>
      </c>
      <c r="M262" s="11">
        <v>129.32730000000001</v>
      </c>
      <c r="N262" s="11">
        <v>191.11859999999999</v>
      </c>
      <c r="O262" s="11">
        <v>11.302099999999999</v>
      </c>
      <c r="P262" s="11">
        <v>11.779500000000001</v>
      </c>
      <c r="Q262" s="11">
        <v>3209</v>
      </c>
      <c r="R262" s="11">
        <v>663.64739999999995</v>
      </c>
      <c r="S262" s="11">
        <v>4504.183</v>
      </c>
      <c r="T262" s="11">
        <v>170.7955</v>
      </c>
      <c r="U262" s="11">
        <v>1066</v>
      </c>
      <c r="V262" s="11">
        <v>1508</v>
      </c>
      <c r="W262" s="11">
        <v>129.6968</v>
      </c>
      <c r="X262" s="11">
        <v>228.25129999999999</v>
      </c>
      <c r="Y262" s="11">
        <v>25.8215</v>
      </c>
      <c r="Z262" s="11">
        <v>43.979599999999998</v>
      </c>
    </row>
    <row r="263" spans="1:26" ht="13" x14ac:dyDescent="0.15">
      <c r="A263" s="10" t="s">
        <v>69</v>
      </c>
      <c r="B263" s="10">
        <v>15</v>
      </c>
      <c r="C263" s="11">
        <v>13947</v>
      </c>
      <c r="D263" s="11">
        <v>6792.6369999999997</v>
      </c>
      <c r="E263" s="11">
        <v>15727.3112</v>
      </c>
      <c r="F263" s="11">
        <v>1064.1715999999999</v>
      </c>
      <c r="G263" s="11">
        <v>4483</v>
      </c>
      <c r="H263" s="11">
        <v>5025.2237999999998</v>
      </c>
      <c r="I263" s="11">
        <v>3252.886</v>
      </c>
      <c r="J263" s="11">
        <v>493.98700000000002</v>
      </c>
      <c r="K263" s="11">
        <v>361</v>
      </c>
      <c r="L263" s="11">
        <v>622</v>
      </c>
      <c r="M263" s="11">
        <v>253.65379999999999</v>
      </c>
      <c r="N263" s="11">
        <v>481.57600000000002</v>
      </c>
      <c r="O263" s="11">
        <v>22.0624</v>
      </c>
      <c r="P263" s="11">
        <v>28.8825</v>
      </c>
      <c r="Q263" s="11">
        <v>4383</v>
      </c>
      <c r="R263" s="11">
        <v>1305.3545999999999</v>
      </c>
      <c r="S263" s="11">
        <v>8268.6682000000001</v>
      </c>
      <c r="T263" s="11">
        <v>285.37209999999999</v>
      </c>
      <c r="U263" s="11">
        <v>1373</v>
      </c>
      <c r="V263" s="11">
        <v>2400</v>
      </c>
      <c r="W263" s="11">
        <v>182.5402</v>
      </c>
      <c r="X263" s="11">
        <v>412.06740000000002</v>
      </c>
      <c r="Y263" s="11">
        <v>27.765000000000001</v>
      </c>
      <c r="Z263" s="11">
        <v>49.9925</v>
      </c>
    </row>
    <row r="264" spans="1:26" ht="13" x14ac:dyDescent="0.15">
      <c r="A264" s="10" t="s">
        <v>70</v>
      </c>
      <c r="B264" s="10">
        <v>1</v>
      </c>
      <c r="C264" s="11">
        <v>13573</v>
      </c>
      <c r="D264" s="11">
        <v>5086.2614999999996</v>
      </c>
      <c r="E264" s="11">
        <v>16062.034</v>
      </c>
      <c r="F264" s="11">
        <v>2511.1014</v>
      </c>
      <c r="G264" s="11">
        <v>3993</v>
      </c>
      <c r="H264" s="11">
        <v>3322.5677999999998</v>
      </c>
      <c r="I264" s="11">
        <v>3001.8764000000001</v>
      </c>
      <c r="J264" s="11">
        <v>1142.0609999999999</v>
      </c>
      <c r="K264" s="11">
        <v>426</v>
      </c>
      <c r="L264" s="11">
        <v>631</v>
      </c>
      <c r="M264" s="11">
        <v>274.6558</v>
      </c>
      <c r="N264" s="11">
        <v>434.58819999999997</v>
      </c>
      <c r="O264" s="11">
        <v>84.716999999999999</v>
      </c>
      <c r="P264" s="11">
        <v>104.6948</v>
      </c>
      <c r="Q264" s="11">
        <v>1111</v>
      </c>
      <c r="R264" s="11">
        <v>195.40219999999999</v>
      </c>
      <c r="S264" s="11">
        <v>1954.2809999999999</v>
      </c>
      <c r="T264" s="11">
        <v>173.00980000000001</v>
      </c>
      <c r="U264" s="11">
        <v>146</v>
      </c>
      <c r="V264" s="11">
        <v>257</v>
      </c>
      <c r="W264" s="11">
        <v>31.596399999999999</v>
      </c>
      <c r="X264" s="11">
        <v>63.621600000000001</v>
      </c>
      <c r="Y264" s="11">
        <v>13.924300000000001</v>
      </c>
      <c r="Z264" s="11">
        <v>20.866099999999999</v>
      </c>
    </row>
    <row r="265" spans="1:26" ht="13" x14ac:dyDescent="0.15">
      <c r="A265" s="10" t="s">
        <v>70</v>
      </c>
      <c r="B265" s="10">
        <v>2</v>
      </c>
      <c r="C265" s="11">
        <v>11334</v>
      </c>
      <c r="D265" s="11">
        <v>1953.3308</v>
      </c>
      <c r="E265" s="11">
        <v>15132.763300000001</v>
      </c>
      <c r="F265" s="11">
        <v>830.59680000000003</v>
      </c>
      <c r="G265" s="11">
        <v>758</v>
      </c>
      <c r="H265" s="11">
        <v>634.05439999999999</v>
      </c>
      <c r="I265" s="11">
        <v>450.40620000000001</v>
      </c>
      <c r="J265" s="11">
        <v>116.0964</v>
      </c>
      <c r="K265" s="11">
        <v>48</v>
      </c>
      <c r="L265" s="11">
        <v>63</v>
      </c>
      <c r="M265" s="11">
        <v>29.351400000000002</v>
      </c>
      <c r="N265" s="11">
        <v>39.663699999999999</v>
      </c>
      <c r="O265" s="11">
        <v>8.3740000000000006</v>
      </c>
      <c r="P265" s="11">
        <v>9.2312999999999992</v>
      </c>
      <c r="Q265" s="11">
        <v>1163</v>
      </c>
      <c r="R265" s="11">
        <v>116.8036</v>
      </c>
      <c r="S265" s="11">
        <v>1469.2221999999999</v>
      </c>
      <c r="T265" s="11">
        <v>55.343400000000003</v>
      </c>
      <c r="U265" s="11">
        <v>19</v>
      </c>
      <c r="V265" s="11">
        <v>35</v>
      </c>
      <c r="W265" s="11">
        <v>3.8313000000000001</v>
      </c>
      <c r="X265" s="11">
        <v>6.8737000000000004</v>
      </c>
      <c r="Y265" s="11">
        <v>0.6552</v>
      </c>
      <c r="Z265" s="11">
        <v>1.3081</v>
      </c>
    </row>
    <row r="266" spans="1:26" ht="13" x14ac:dyDescent="0.15">
      <c r="A266" s="10" t="s">
        <v>70</v>
      </c>
      <c r="B266" s="10">
        <v>3</v>
      </c>
      <c r="C266" s="11">
        <v>11928</v>
      </c>
      <c r="D266" s="11">
        <v>2493.2777999999998</v>
      </c>
      <c r="E266" s="11">
        <v>13926.903</v>
      </c>
      <c r="F266" s="11">
        <v>3902.7203</v>
      </c>
      <c r="G266" s="11">
        <v>2960</v>
      </c>
      <c r="H266" s="11">
        <v>1329.8385000000001</v>
      </c>
      <c r="I266" s="11">
        <v>1684.5563999999999</v>
      </c>
      <c r="J266" s="11">
        <v>2046.1842999999999</v>
      </c>
      <c r="K266" s="11">
        <v>217</v>
      </c>
      <c r="L266" s="11">
        <v>295</v>
      </c>
      <c r="M266" s="11">
        <v>147.08449999999999</v>
      </c>
      <c r="N266" s="11">
        <v>205.55410000000001</v>
      </c>
      <c r="O266" s="11">
        <v>64.711399999999998</v>
      </c>
      <c r="P266" s="11">
        <v>73.115600000000001</v>
      </c>
      <c r="Q266" s="11">
        <v>584</v>
      </c>
      <c r="R266" s="11">
        <v>70.137100000000004</v>
      </c>
      <c r="S266" s="11">
        <v>937.72979999999995</v>
      </c>
      <c r="T266" s="11">
        <v>176.9606</v>
      </c>
      <c r="U266" s="11">
        <v>91</v>
      </c>
      <c r="V266" s="11">
        <v>143</v>
      </c>
      <c r="W266" s="11">
        <v>16.433299999999999</v>
      </c>
      <c r="X266" s="11">
        <v>31.166399999999999</v>
      </c>
      <c r="Y266" s="11">
        <v>9.6100999999999992</v>
      </c>
      <c r="Z266" s="11">
        <v>16.202300000000001</v>
      </c>
    </row>
    <row r="267" spans="1:26" ht="13" x14ac:dyDescent="0.15">
      <c r="A267" s="10" t="s">
        <v>70</v>
      </c>
      <c r="B267" s="10">
        <v>4</v>
      </c>
      <c r="C267" s="11">
        <v>12943</v>
      </c>
      <c r="D267" s="11">
        <v>4577.8023000000003</v>
      </c>
      <c r="E267" s="11">
        <v>16891.329099999999</v>
      </c>
      <c r="F267" s="11">
        <v>1932.3875</v>
      </c>
      <c r="G267" s="11">
        <v>2482</v>
      </c>
      <c r="H267" s="11">
        <v>2144.1941999999999</v>
      </c>
      <c r="I267" s="11">
        <v>1898.3689999999999</v>
      </c>
      <c r="J267" s="11">
        <v>551.30589999999995</v>
      </c>
      <c r="K267" s="11">
        <v>390</v>
      </c>
      <c r="L267" s="11">
        <v>572</v>
      </c>
      <c r="M267" s="11">
        <v>228.91120000000001</v>
      </c>
      <c r="N267" s="11">
        <v>365.51299999999998</v>
      </c>
      <c r="O267" s="11">
        <v>61.908200000000001</v>
      </c>
      <c r="P267" s="11">
        <v>78.348799999999997</v>
      </c>
      <c r="Q267" s="11">
        <v>1178</v>
      </c>
      <c r="R267" s="11">
        <v>224.13900000000001</v>
      </c>
      <c r="S267" s="11">
        <v>1729.2608</v>
      </c>
      <c r="T267" s="11">
        <v>201.9572</v>
      </c>
      <c r="U267" s="11">
        <v>352</v>
      </c>
      <c r="V267" s="11">
        <v>593</v>
      </c>
      <c r="W267" s="11">
        <v>65.276200000000003</v>
      </c>
      <c r="X267" s="11">
        <v>148.38630000000001</v>
      </c>
      <c r="Y267" s="11">
        <v>30.212399999999999</v>
      </c>
      <c r="Z267" s="11">
        <v>53.781799999999997</v>
      </c>
    </row>
    <row r="268" spans="1:26" ht="13" x14ac:dyDescent="0.15">
      <c r="A268" s="10" t="s">
        <v>70</v>
      </c>
      <c r="B268" s="10">
        <v>5</v>
      </c>
      <c r="C268" s="11">
        <v>14042</v>
      </c>
      <c r="D268" s="11">
        <v>7701.7596999999996</v>
      </c>
      <c r="E268" s="11">
        <v>16409.657299999999</v>
      </c>
      <c r="F268" s="11">
        <v>2216.6235999999999</v>
      </c>
      <c r="G268" s="11">
        <v>4363</v>
      </c>
      <c r="H268" s="11">
        <v>5161.2407999999996</v>
      </c>
      <c r="I268" s="11">
        <v>3028.0255000000002</v>
      </c>
      <c r="J268" s="11">
        <v>958.34699999999998</v>
      </c>
      <c r="K268" s="11">
        <v>358</v>
      </c>
      <c r="L268" s="11">
        <v>560</v>
      </c>
      <c r="M268" s="11">
        <v>248.73400000000001</v>
      </c>
      <c r="N268" s="11">
        <v>410.44209999999998</v>
      </c>
      <c r="O268" s="11">
        <v>51.592500000000001</v>
      </c>
      <c r="P268" s="11">
        <v>67.113600000000005</v>
      </c>
      <c r="Q268" s="11">
        <v>1305</v>
      </c>
      <c r="R268" s="11">
        <v>261.18819999999999</v>
      </c>
      <c r="S268" s="11">
        <v>2109.2440999999999</v>
      </c>
      <c r="T268" s="11">
        <v>200.0067</v>
      </c>
      <c r="U268" s="11">
        <v>251</v>
      </c>
      <c r="V268" s="11">
        <v>426</v>
      </c>
      <c r="W268" s="11">
        <v>51.868099999999998</v>
      </c>
      <c r="X268" s="11">
        <v>115.4104</v>
      </c>
      <c r="Y268" s="11">
        <v>20.868400000000001</v>
      </c>
      <c r="Z268" s="11">
        <v>35.3476</v>
      </c>
    </row>
    <row r="269" spans="1:26" ht="13" x14ac:dyDescent="0.15">
      <c r="A269" s="10" t="s">
        <v>71</v>
      </c>
      <c r="B269" s="10">
        <v>1</v>
      </c>
      <c r="C269" s="11">
        <v>34191</v>
      </c>
      <c r="D269" s="11">
        <v>3886.8368</v>
      </c>
      <c r="E269" s="11">
        <v>53767.1037</v>
      </c>
      <c r="F269" s="11">
        <v>9020.3677000000007</v>
      </c>
      <c r="G269" s="11">
        <v>13338</v>
      </c>
      <c r="H269" s="11">
        <v>2202.1617000000001</v>
      </c>
      <c r="I269" s="11">
        <v>16854.618999999999</v>
      </c>
      <c r="J269" s="11">
        <v>5105.2420000000002</v>
      </c>
      <c r="K269" s="11">
        <v>374</v>
      </c>
      <c r="L269" s="11">
        <v>539</v>
      </c>
      <c r="M269" s="11">
        <v>226.35149999999999</v>
      </c>
      <c r="N269" s="11">
        <v>355.67599999999999</v>
      </c>
      <c r="O269" s="11">
        <v>184.5864</v>
      </c>
      <c r="P269" s="11">
        <v>238.94630000000001</v>
      </c>
      <c r="Q269" s="11">
        <v>2518</v>
      </c>
      <c r="R269" s="11">
        <v>126.7724</v>
      </c>
      <c r="S269" s="11">
        <v>4768.8018000000002</v>
      </c>
      <c r="T269" s="11">
        <v>477.04840000000002</v>
      </c>
      <c r="U269" s="11">
        <v>355</v>
      </c>
      <c r="V269" s="11">
        <v>746</v>
      </c>
      <c r="W269" s="11">
        <v>78.652199999999993</v>
      </c>
      <c r="X269" s="11">
        <v>225.9615</v>
      </c>
      <c r="Y269" s="11">
        <v>37.460799999999999</v>
      </c>
      <c r="Z269" s="11">
        <v>85.617000000000004</v>
      </c>
    </row>
    <row r="270" spans="1:26" ht="13" x14ac:dyDescent="0.15">
      <c r="A270" s="10" t="s">
        <v>71</v>
      </c>
      <c r="B270" s="10">
        <v>2</v>
      </c>
      <c r="C270" s="11">
        <v>16513</v>
      </c>
      <c r="D270" s="11">
        <v>843.21379999999999</v>
      </c>
      <c r="E270" s="11">
        <v>24324.828699999998</v>
      </c>
      <c r="F270" s="11">
        <v>4320.9296000000004</v>
      </c>
      <c r="G270" s="11">
        <v>2851</v>
      </c>
      <c r="H270" s="11">
        <v>214.63849999999999</v>
      </c>
      <c r="I270" s="11">
        <v>2808.1403</v>
      </c>
      <c r="J270" s="11">
        <v>1304.4694</v>
      </c>
      <c r="K270" s="11">
        <v>459</v>
      </c>
      <c r="L270" s="11">
        <v>600</v>
      </c>
      <c r="M270" s="11">
        <v>149.91460000000001</v>
      </c>
      <c r="N270" s="11">
        <v>228.9889</v>
      </c>
      <c r="O270" s="11">
        <v>122.7527</v>
      </c>
      <c r="P270" s="11">
        <v>171.19159999999999</v>
      </c>
      <c r="Q270" s="11">
        <v>1950</v>
      </c>
      <c r="R270" s="11">
        <v>46.4773</v>
      </c>
      <c r="S270" s="11">
        <v>3149.0963000000002</v>
      </c>
      <c r="T270" s="11">
        <v>373.66269999999997</v>
      </c>
      <c r="U270" s="11">
        <v>600</v>
      </c>
      <c r="V270" s="11">
        <v>993</v>
      </c>
      <c r="W270" s="11">
        <v>60.651299999999999</v>
      </c>
      <c r="X270" s="11">
        <v>134.78639999999999</v>
      </c>
      <c r="Y270" s="11">
        <v>34.905900000000003</v>
      </c>
      <c r="Z270" s="11">
        <v>74.106899999999996</v>
      </c>
    </row>
    <row r="271" spans="1:26" ht="13" x14ac:dyDescent="0.15">
      <c r="A271" s="10" t="s">
        <v>71</v>
      </c>
      <c r="B271" s="10">
        <v>3</v>
      </c>
      <c r="C271" s="11">
        <v>37622</v>
      </c>
      <c r="D271" s="11">
        <v>8749.8773000000092</v>
      </c>
      <c r="E271" s="11">
        <v>60827.466999999997</v>
      </c>
      <c r="F271" s="11">
        <v>8804.5921999999991</v>
      </c>
      <c r="G271" s="11">
        <v>18368</v>
      </c>
      <c r="H271" s="11">
        <v>6334.7564000000002</v>
      </c>
      <c r="I271" s="11">
        <v>24114.4532</v>
      </c>
      <c r="J271" s="11">
        <v>6015.4897000000001</v>
      </c>
      <c r="K271" s="11">
        <v>330</v>
      </c>
      <c r="L271" s="11">
        <v>430</v>
      </c>
      <c r="M271" s="11">
        <v>144.78020000000001</v>
      </c>
      <c r="N271" s="11">
        <v>211.14609999999999</v>
      </c>
      <c r="O271" s="11">
        <v>100.72920000000001</v>
      </c>
      <c r="P271" s="11">
        <v>122.40470000000001</v>
      </c>
      <c r="Q271" s="11">
        <v>1775</v>
      </c>
      <c r="R271" s="11">
        <v>102.8027</v>
      </c>
      <c r="S271" s="11">
        <v>3487.2752</v>
      </c>
      <c r="T271" s="11">
        <v>258.64980000000003</v>
      </c>
      <c r="U271" s="11">
        <v>300</v>
      </c>
      <c r="V271" s="11">
        <v>574</v>
      </c>
      <c r="W271" s="11">
        <v>36.013500000000001</v>
      </c>
      <c r="X271" s="11">
        <v>84.192800000000005</v>
      </c>
      <c r="Y271" s="11">
        <v>18.8996</v>
      </c>
      <c r="Z271" s="11">
        <v>35.219200000000001</v>
      </c>
    </row>
    <row r="272" spans="1:26" ht="13" x14ac:dyDescent="0.15">
      <c r="A272" s="10" t="s">
        <v>71</v>
      </c>
      <c r="B272" s="10">
        <v>4</v>
      </c>
      <c r="C272" s="11">
        <v>28855</v>
      </c>
      <c r="D272" s="11">
        <v>2376.0014000000001</v>
      </c>
      <c r="E272" s="11">
        <v>49685.344100000002</v>
      </c>
      <c r="F272" s="11">
        <v>4150.0916999999999</v>
      </c>
      <c r="G272" s="11">
        <v>8368</v>
      </c>
      <c r="H272" s="11">
        <v>1072.9157</v>
      </c>
      <c r="I272" s="11">
        <v>11571.9974</v>
      </c>
      <c r="J272" s="11">
        <v>2256.7048</v>
      </c>
      <c r="K272" s="11">
        <v>668</v>
      </c>
      <c r="L272" s="11">
        <v>884</v>
      </c>
      <c r="M272" s="11">
        <v>184.3426</v>
      </c>
      <c r="N272" s="11">
        <v>305.11270000000002</v>
      </c>
      <c r="O272" s="11">
        <v>127.8278</v>
      </c>
      <c r="P272" s="11">
        <v>177.39769999999999</v>
      </c>
      <c r="Q272" s="11">
        <v>2440</v>
      </c>
      <c r="R272" s="11">
        <v>73.971999999999994</v>
      </c>
      <c r="S272" s="11">
        <v>4540.5691999999999</v>
      </c>
      <c r="T272" s="11">
        <v>231.185</v>
      </c>
      <c r="U272" s="11">
        <v>617</v>
      </c>
      <c r="V272" s="11">
        <v>1121</v>
      </c>
      <c r="W272" s="11">
        <v>44.454300000000003</v>
      </c>
      <c r="X272" s="11">
        <v>102.5321</v>
      </c>
      <c r="Y272" s="11">
        <v>23.898199999999999</v>
      </c>
      <c r="Z272" s="11">
        <v>47.965899999999998</v>
      </c>
    </row>
    <row r="273" spans="1:26" ht="13" x14ac:dyDescent="0.15">
      <c r="A273" s="10" t="s">
        <v>71</v>
      </c>
      <c r="B273" s="10">
        <v>5</v>
      </c>
      <c r="C273" s="11">
        <v>26137</v>
      </c>
      <c r="D273" s="11">
        <v>1912.7817</v>
      </c>
      <c r="E273" s="11">
        <v>41559.005499999999</v>
      </c>
      <c r="F273" s="11">
        <v>4632.1464999999998</v>
      </c>
      <c r="G273" s="11">
        <v>5584</v>
      </c>
      <c r="H273" s="11">
        <v>688.98760000000004</v>
      </c>
      <c r="I273" s="11">
        <v>6214.9576999999999</v>
      </c>
      <c r="J273" s="11">
        <v>1904.4128000000001</v>
      </c>
      <c r="K273" s="11">
        <v>490</v>
      </c>
      <c r="L273" s="11">
        <v>612</v>
      </c>
      <c r="M273" s="11">
        <v>134.06460000000001</v>
      </c>
      <c r="N273" s="11">
        <v>203.07320000000001</v>
      </c>
      <c r="O273" s="11">
        <v>98.735900000000001</v>
      </c>
      <c r="P273" s="11">
        <v>138.66999999999999</v>
      </c>
      <c r="Q273" s="11">
        <v>3717</v>
      </c>
      <c r="R273" s="11">
        <v>98.076599999999999</v>
      </c>
      <c r="S273" s="11">
        <v>6948.6081000000004</v>
      </c>
      <c r="T273" s="11">
        <v>413.75029999999998</v>
      </c>
      <c r="U273" s="11">
        <v>1237</v>
      </c>
      <c r="V273" s="11">
        <v>2235</v>
      </c>
      <c r="W273" s="11">
        <v>97.044700000000006</v>
      </c>
      <c r="X273" s="11">
        <v>230.9529</v>
      </c>
      <c r="Y273" s="11">
        <v>50.8429</v>
      </c>
      <c r="Z273" s="11">
        <v>103.6555</v>
      </c>
    </row>
    <row r="274" spans="1:26" ht="13" x14ac:dyDescent="0.15">
      <c r="A274" s="10" t="s">
        <v>71</v>
      </c>
      <c r="B274" s="10">
        <v>6</v>
      </c>
      <c r="C274" s="11">
        <v>28498</v>
      </c>
      <c r="D274" s="11">
        <v>1995.3988999999999</v>
      </c>
      <c r="E274" s="11">
        <v>39349.953600000001</v>
      </c>
      <c r="F274" s="11">
        <v>11230.6507</v>
      </c>
      <c r="G274" s="11">
        <v>7665</v>
      </c>
      <c r="H274" s="11">
        <v>715.96280000000002</v>
      </c>
      <c r="I274" s="11">
        <v>6184.9790999999996</v>
      </c>
      <c r="J274" s="11">
        <v>5452.9143999999997</v>
      </c>
      <c r="K274" s="11">
        <v>914</v>
      </c>
      <c r="L274" s="11">
        <v>1184</v>
      </c>
      <c r="M274" s="11">
        <v>498.59949999999998</v>
      </c>
      <c r="N274" s="11">
        <v>695.77419999999995</v>
      </c>
      <c r="O274" s="11">
        <v>433.0804</v>
      </c>
      <c r="P274" s="11">
        <v>557.8356</v>
      </c>
      <c r="Q274" s="11">
        <v>3152</v>
      </c>
      <c r="R274" s="11">
        <v>115.56829999999999</v>
      </c>
      <c r="S274" s="11">
        <v>5981.2906000000003</v>
      </c>
      <c r="T274" s="11">
        <v>667.52350000000001</v>
      </c>
      <c r="U274" s="11">
        <v>1065</v>
      </c>
      <c r="V274" s="11">
        <v>2002</v>
      </c>
      <c r="W274" s="11">
        <v>134.56819999999999</v>
      </c>
      <c r="X274" s="11">
        <v>323.54849999999999</v>
      </c>
      <c r="Y274" s="11">
        <v>80.1541</v>
      </c>
      <c r="Z274" s="11">
        <v>180.97380000000001</v>
      </c>
    </row>
    <row r="275" spans="1:26" ht="13" x14ac:dyDescent="0.15">
      <c r="A275" s="10" t="s">
        <v>72</v>
      </c>
      <c r="B275" s="10">
        <v>1</v>
      </c>
      <c r="C275" s="11">
        <v>29028</v>
      </c>
      <c r="D275" s="11">
        <v>4331.9808999999996</v>
      </c>
      <c r="E275" s="11">
        <v>35242.002899999999</v>
      </c>
      <c r="F275" s="11">
        <v>2966.3851</v>
      </c>
      <c r="G275" s="11">
        <v>6140</v>
      </c>
      <c r="H275" s="11">
        <v>2243.6709000000001</v>
      </c>
      <c r="I275" s="11">
        <v>4053.6196</v>
      </c>
      <c r="J275" s="11">
        <v>1258.0454999999999</v>
      </c>
      <c r="K275" s="11">
        <v>573</v>
      </c>
      <c r="L275" s="11">
        <v>682</v>
      </c>
      <c r="M275" s="11">
        <v>311.60090000000002</v>
      </c>
      <c r="N275" s="11">
        <v>398.11410000000001</v>
      </c>
      <c r="O275" s="11">
        <v>108.876</v>
      </c>
      <c r="P275" s="11">
        <v>131.76390000000001</v>
      </c>
      <c r="Q275" s="11">
        <v>3685</v>
      </c>
      <c r="R275" s="11">
        <v>280.91800000000001</v>
      </c>
      <c r="S275" s="11">
        <v>6075.0664999999999</v>
      </c>
      <c r="T275" s="11">
        <v>362.14359999999999</v>
      </c>
      <c r="U275" s="11">
        <v>1154</v>
      </c>
      <c r="V275" s="11">
        <v>1872</v>
      </c>
      <c r="W275" s="11">
        <v>169.65090000000001</v>
      </c>
      <c r="X275" s="11">
        <v>339.74380000000002</v>
      </c>
      <c r="Y275" s="11">
        <v>43.091200000000001</v>
      </c>
      <c r="Z275" s="11">
        <v>80.569900000000004</v>
      </c>
    </row>
    <row r="276" spans="1:26" ht="13" x14ac:dyDescent="0.15">
      <c r="A276" s="10" t="s">
        <v>72</v>
      </c>
      <c r="B276" s="10">
        <v>2</v>
      </c>
      <c r="C276" s="11">
        <v>51510</v>
      </c>
      <c r="D276" s="11">
        <v>29029.903900000001</v>
      </c>
      <c r="E276" s="11">
        <v>30017.869699999999</v>
      </c>
      <c r="F276" s="11">
        <v>24467.8459</v>
      </c>
      <c r="G276" s="11">
        <v>39452</v>
      </c>
      <c r="H276" s="11">
        <v>27230.804100000001</v>
      </c>
      <c r="I276" s="11">
        <v>17220.4617</v>
      </c>
      <c r="J276" s="11">
        <v>18809.821100000001</v>
      </c>
      <c r="K276" s="11">
        <v>0</v>
      </c>
      <c r="L276" s="11">
        <v>0</v>
      </c>
      <c r="M276" s="11">
        <v>0</v>
      </c>
      <c r="N276" s="11">
        <v>0</v>
      </c>
      <c r="O276" s="11">
        <v>0</v>
      </c>
      <c r="P276" s="11">
        <v>0</v>
      </c>
      <c r="Q276" s="11">
        <v>1371</v>
      </c>
      <c r="R276" s="11">
        <v>348.41640000000001</v>
      </c>
      <c r="S276" s="11">
        <v>2367.8989999999999</v>
      </c>
      <c r="T276" s="11">
        <v>357.7996</v>
      </c>
      <c r="U276" s="11">
        <v>0</v>
      </c>
      <c r="V276" s="11">
        <v>0</v>
      </c>
      <c r="W276" s="11">
        <v>0</v>
      </c>
      <c r="X276" s="11">
        <v>0</v>
      </c>
      <c r="Y276" s="11">
        <v>0</v>
      </c>
      <c r="Z276" s="11">
        <v>0</v>
      </c>
    </row>
    <row r="277" spans="1:26" ht="13" x14ac:dyDescent="0.15">
      <c r="A277" s="10" t="s">
        <v>72</v>
      </c>
      <c r="B277" s="10">
        <v>3</v>
      </c>
      <c r="C277" s="11">
        <v>63593</v>
      </c>
      <c r="D277" s="11">
        <v>68416.818299999999</v>
      </c>
      <c r="E277" s="11">
        <v>36722.307500000003</v>
      </c>
      <c r="F277" s="11">
        <v>4705.8044</v>
      </c>
      <c r="G277" s="11">
        <v>58250</v>
      </c>
      <c r="H277" s="11">
        <v>66618.230500000005</v>
      </c>
      <c r="I277" s="11">
        <v>29138.406200000001</v>
      </c>
      <c r="J277" s="11">
        <v>4293.8904000000002</v>
      </c>
      <c r="K277" s="11">
        <v>0</v>
      </c>
      <c r="L277" s="11">
        <v>0</v>
      </c>
      <c r="M277" s="11">
        <v>0</v>
      </c>
      <c r="N277" s="11">
        <v>0</v>
      </c>
      <c r="O277" s="11">
        <v>0</v>
      </c>
      <c r="P277" s="11">
        <v>0</v>
      </c>
      <c r="Q277" s="11">
        <v>910</v>
      </c>
      <c r="R277" s="11">
        <v>389.88130000000001</v>
      </c>
      <c r="S277" s="11">
        <v>1446.4531999999999</v>
      </c>
      <c r="T277" s="11">
        <v>72.176900000000003</v>
      </c>
      <c r="U277" s="11">
        <v>0</v>
      </c>
      <c r="V277" s="11">
        <v>0</v>
      </c>
      <c r="W277" s="11">
        <v>0</v>
      </c>
      <c r="X277" s="11">
        <v>0</v>
      </c>
      <c r="Y277" s="11">
        <v>0</v>
      </c>
      <c r="Z277" s="11">
        <v>0</v>
      </c>
    </row>
    <row r="278" spans="1:26" ht="13" x14ac:dyDescent="0.15">
      <c r="A278" s="10" t="s">
        <v>72</v>
      </c>
      <c r="B278" s="10">
        <v>4</v>
      </c>
      <c r="C278" s="11">
        <v>31655</v>
      </c>
      <c r="D278" s="11">
        <v>7855.308</v>
      </c>
      <c r="E278" s="11">
        <v>37242.617400000003</v>
      </c>
      <c r="F278" s="11">
        <v>3352.0239000000001</v>
      </c>
      <c r="G278" s="11">
        <v>9486</v>
      </c>
      <c r="H278" s="11">
        <v>5088.9495999999999</v>
      </c>
      <c r="I278" s="11">
        <v>6571.6409000000003</v>
      </c>
      <c r="J278" s="11">
        <v>1585.0056999999999</v>
      </c>
      <c r="K278" s="11">
        <v>812</v>
      </c>
      <c r="L278" s="11">
        <v>949</v>
      </c>
      <c r="M278" s="11">
        <v>466.63150000000002</v>
      </c>
      <c r="N278" s="11">
        <v>572.79020000000003</v>
      </c>
      <c r="O278" s="11">
        <v>174.5934</v>
      </c>
      <c r="P278" s="11">
        <v>202.30600000000001</v>
      </c>
      <c r="Q278" s="11">
        <v>3172</v>
      </c>
      <c r="R278" s="11">
        <v>285.95609999999999</v>
      </c>
      <c r="S278" s="11">
        <v>5378.4359999999997</v>
      </c>
      <c r="T278" s="11">
        <v>280.55169999999998</v>
      </c>
      <c r="U278" s="11">
        <v>928</v>
      </c>
      <c r="V278" s="11">
        <v>1537</v>
      </c>
      <c r="W278" s="11">
        <v>146.46250000000001</v>
      </c>
      <c r="X278" s="11">
        <v>280.10750000000002</v>
      </c>
      <c r="Y278" s="11">
        <v>35.277200000000001</v>
      </c>
      <c r="Z278" s="11">
        <v>71.546999999999997</v>
      </c>
    </row>
    <row r="279" spans="1:26" ht="13" x14ac:dyDescent="0.15">
      <c r="A279" s="10" t="s">
        <v>72</v>
      </c>
      <c r="B279" s="10">
        <v>5</v>
      </c>
      <c r="C279" s="11">
        <v>36711</v>
      </c>
      <c r="D279" s="11">
        <v>26495.443800000001</v>
      </c>
      <c r="E279" s="11">
        <v>30812.557100000002</v>
      </c>
      <c r="F279" s="11">
        <v>3140.4629</v>
      </c>
      <c r="G279" s="11">
        <v>22686</v>
      </c>
      <c r="H279" s="11">
        <v>24033.8213</v>
      </c>
      <c r="I279" s="11">
        <v>10842.6091</v>
      </c>
      <c r="J279" s="11">
        <v>2245.8526999999999</v>
      </c>
      <c r="K279" s="11">
        <v>403</v>
      </c>
      <c r="L279" s="11">
        <v>493</v>
      </c>
      <c r="M279" s="11">
        <v>283.98630000000003</v>
      </c>
      <c r="N279" s="11">
        <v>358.42290000000003</v>
      </c>
      <c r="O279" s="11">
        <v>42.417200000000001</v>
      </c>
      <c r="P279" s="11">
        <v>49.293399999999998</v>
      </c>
      <c r="Q279" s="11">
        <v>3929</v>
      </c>
      <c r="R279" s="11">
        <v>618.61710000000005</v>
      </c>
      <c r="S279" s="11">
        <v>6435.3954000000003</v>
      </c>
      <c r="T279" s="11">
        <v>243.05170000000001</v>
      </c>
      <c r="U279" s="11">
        <v>376</v>
      </c>
      <c r="V279" s="11">
        <v>600</v>
      </c>
      <c r="W279" s="11">
        <v>41.426900000000003</v>
      </c>
      <c r="X279" s="11">
        <v>83.614999999999995</v>
      </c>
      <c r="Y279" s="11">
        <v>6.4877000000000002</v>
      </c>
      <c r="Z279" s="11">
        <v>10.9747</v>
      </c>
    </row>
    <row r="280" spans="1:26" ht="13" x14ac:dyDescent="0.15">
      <c r="A280" s="10" t="s">
        <v>72</v>
      </c>
      <c r="B280" s="10">
        <v>6</v>
      </c>
      <c r="C280" s="11">
        <v>31305</v>
      </c>
      <c r="D280" s="11">
        <v>6515.8432000000003</v>
      </c>
      <c r="E280" s="11">
        <v>31951.160100000001</v>
      </c>
      <c r="F280" s="11">
        <v>9943.5723999999991</v>
      </c>
      <c r="G280" s="11">
        <v>11341</v>
      </c>
      <c r="H280" s="11">
        <v>4240.6244999999999</v>
      </c>
      <c r="I280" s="11">
        <v>6184.5307000000003</v>
      </c>
      <c r="J280" s="11">
        <v>6115.9470000000001</v>
      </c>
      <c r="K280" s="11">
        <v>1094</v>
      </c>
      <c r="L280" s="11">
        <v>1266</v>
      </c>
      <c r="M280" s="11">
        <v>698.94560000000001</v>
      </c>
      <c r="N280" s="11">
        <v>830.86969999999997</v>
      </c>
      <c r="O280" s="11">
        <v>329.51979999999998</v>
      </c>
      <c r="P280" s="11">
        <v>374.64449999999999</v>
      </c>
      <c r="Q280" s="11">
        <v>3947</v>
      </c>
      <c r="R280" s="11">
        <v>241.24090000000001</v>
      </c>
      <c r="S280" s="11">
        <v>6034.0289000000002</v>
      </c>
      <c r="T280" s="11">
        <v>349.89960000000002</v>
      </c>
      <c r="U280" s="11">
        <v>1565</v>
      </c>
      <c r="V280" s="11">
        <v>2536</v>
      </c>
      <c r="W280" s="11">
        <v>257.48239999999998</v>
      </c>
      <c r="X280" s="11">
        <v>454.86829999999998</v>
      </c>
      <c r="Y280" s="11">
        <v>50.542299999999997</v>
      </c>
      <c r="Z280" s="11">
        <v>89.839200000000005</v>
      </c>
    </row>
    <row r="281" spans="1:26" ht="13" x14ac:dyDescent="0.15">
      <c r="A281" s="10" t="s">
        <v>72</v>
      </c>
      <c r="B281" s="10">
        <v>7</v>
      </c>
      <c r="C281" s="11">
        <v>35911</v>
      </c>
      <c r="D281" s="11">
        <v>6491.5686999999998</v>
      </c>
      <c r="E281" s="11">
        <v>36807.460099999997</v>
      </c>
      <c r="F281" s="11">
        <v>14052.6744</v>
      </c>
      <c r="G281" s="11">
        <v>12955</v>
      </c>
      <c r="H281" s="11">
        <v>4138.2695999999996</v>
      </c>
      <c r="I281" s="11">
        <v>7573.5915999999997</v>
      </c>
      <c r="J281" s="11">
        <v>8332.152</v>
      </c>
      <c r="K281" s="11">
        <v>801</v>
      </c>
      <c r="L281" s="11">
        <v>982</v>
      </c>
      <c r="M281" s="11">
        <v>493.34690000000001</v>
      </c>
      <c r="N281" s="11">
        <v>645.47680000000003</v>
      </c>
      <c r="O281" s="11">
        <v>313.57</v>
      </c>
      <c r="P281" s="11">
        <v>374.37479999999999</v>
      </c>
      <c r="Q281" s="11">
        <v>2097</v>
      </c>
      <c r="R281" s="11">
        <v>201.1534</v>
      </c>
      <c r="S281" s="11">
        <v>3142.6487999999999</v>
      </c>
      <c r="T281" s="11">
        <v>448.3476</v>
      </c>
      <c r="U281" s="11">
        <v>751</v>
      </c>
      <c r="V281" s="11">
        <v>1199</v>
      </c>
      <c r="W281" s="11">
        <v>128.63229999999999</v>
      </c>
      <c r="X281" s="11">
        <v>245.517</v>
      </c>
      <c r="Y281" s="11">
        <v>56.855400000000003</v>
      </c>
      <c r="Z281" s="11">
        <v>103.8794</v>
      </c>
    </row>
    <row r="282" spans="1:26" ht="13" x14ac:dyDescent="0.15">
      <c r="A282" s="10" t="s">
        <v>72</v>
      </c>
      <c r="B282" s="10">
        <v>8</v>
      </c>
      <c r="C282" s="11">
        <v>34612</v>
      </c>
      <c r="D282" s="11">
        <v>6636.2</v>
      </c>
      <c r="E282" s="11">
        <v>40440.602500000001</v>
      </c>
      <c r="F282" s="11">
        <v>8153.8626999999997</v>
      </c>
      <c r="G282" s="11">
        <v>10091</v>
      </c>
      <c r="H282" s="11">
        <v>3710.8276999999998</v>
      </c>
      <c r="I282" s="11">
        <v>6680.2312000000002</v>
      </c>
      <c r="J282" s="11">
        <v>3670.7204000000002</v>
      </c>
      <c r="K282" s="11">
        <v>987</v>
      </c>
      <c r="L282" s="11">
        <v>1133</v>
      </c>
      <c r="M282" s="11">
        <v>519.49130000000002</v>
      </c>
      <c r="N282" s="11">
        <v>633.03120000000001</v>
      </c>
      <c r="O282" s="11">
        <v>366.62</v>
      </c>
      <c r="P282" s="11">
        <v>436.9237</v>
      </c>
      <c r="Q282" s="11">
        <v>1380</v>
      </c>
      <c r="R282" s="11">
        <v>139.67750000000001</v>
      </c>
      <c r="S282" s="11">
        <v>2598.491</v>
      </c>
      <c r="T282" s="11">
        <v>231.01249999999999</v>
      </c>
      <c r="U282" s="11">
        <v>245</v>
      </c>
      <c r="V282" s="11">
        <v>473</v>
      </c>
      <c r="W282" s="11">
        <v>21.802</v>
      </c>
      <c r="X282" s="11">
        <v>45.402099999999997</v>
      </c>
      <c r="Y282" s="11">
        <v>10.507999999999999</v>
      </c>
      <c r="Z282" s="11">
        <v>20.8399</v>
      </c>
    </row>
    <row r="283" spans="1:26" ht="13" x14ac:dyDescent="0.15">
      <c r="A283" s="10" t="s">
        <v>72</v>
      </c>
      <c r="B283" s="10">
        <v>9</v>
      </c>
      <c r="C283" s="11">
        <v>21690</v>
      </c>
      <c r="D283" s="11">
        <v>1919.4697000000001</v>
      </c>
      <c r="E283" s="11">
        <v>28771.290700000001</v>
      </c>
      <c r="F283" s="11">
        <v>2750.7528000000002</v>
      </c>
      <c r="G283" s="11">
        <v>2018</v>
      </c>
      <c r="H283" s="11">
        <v>686.01319999999998</v>
      </c>
      <c r="I283" s="11">
        <v>1165.7201</v>
      </c>
      <c r="J283" s="11">
        <v>835.70039999999995</v>
      </c>
      <c r="K283" s="11">
        <v>346</v>
      </c>
      <c r="L283" s="11">
        <v>383</v>
      </c>
      <c r="M283" s="11">
        <v>236.99610000000001</v>
      </c>
      <c r="N283" s="11">
        <v>267.92110000000002</v>
      </c>
      <c r="O283" s="11">
        <v>189.61940000000001</v>
      </c>
      <c r="P283" s="11">
        <v>209.83439999999999</v>
      </c>
      <c r="Q283" s="11">
        <v>670</v>
      </c>
      <c r="R283" s="11">
        <v>36.439500000000002</v>
      </c>
      <c r="S283" s="11">
        <v>1012.5991</v>
      </c>
      <c r="T283" s="11">
        <v>102.6324</v>
      </c>
      <c r="U283" s="11">
        <v>100</v>
      </c>
      <c r="V283" s="11">
        <v>158</v>
      </c>
      <c r="W283" s="11">
        <v>14.705399999999999</v>
      </c>
      <c r="X283" s="11">
        <v>24.856300000000001</v>
      </c>
      <c r="Y283" s="11">
        <v>10.5702</v>
      </c>
      <c r="Z283" s="11">
        <v>14.3231</v>
      </c>
    </row>
    <row r="284" spans="1:26" ht="13" x14ac:dyDescent="0.15">
      <c r="A284" s="10" t="s">
        <v>72</v>
      </c>
      <c r="B284" s="10">
        <v>10</v>
      </c>
      <c r="C284" s="11">
        <v>27502</v>
      </c>
      <c r="D284" s="11">
        <v>10550.7258</v>
      </c>
      <c r="E284" s="11">
        <v>27941.458200000001</v>
      </c>
      <c r="F284" s="11">
        <v>5214.6977999999999</v>
      </c>
      <c r="G284" s="11">
        <v>10919</v>
      </c>
      <c r="H284" s="11">
        <v>7800.0968000000003</v>
      </c>
      <c r="I284" s="11">
        <v>5747.6764999999996</v>
      </c>
      <c r="J284" s="11">
        <v>3028.0803000000001</v>
      </c>
      <c r="K284" s="11">
        <v>1035</v>
      </c>
      <c r="L284" s="11">
        <v>1249</v>
      </c>
      <c r="M284" s="11">
        <v>654.29160000000002</v>
      </c>
      <c r="N284" s="11">
        <v>821.57719999999995</v>
      </c>
      <c r="O284" s="11">
        <v>239.33459999999999</v>
      </c>
      <c r="P284" s="11">
        <v>276.92570000000001</v>
      </c>
      <c r="Q284" s="11">
        <v>2063</v>
      </c>
      <c r="R284" s="11">
        <v>250.37219999999999</v>
      </c>
      <c r="S284" s="11">
        <v>2859.3692000000001</v>
      </c>
      <c r="T284" s="11">
        <v>187.67910000000001</v>
      </c>
      <c r="U284" s="11">
        <v>730</v>
      </c>
      <c r="V284" s="11">
        <v>1061</v>
      </c>
      <c r="W284" s="11">
        <v>121.9061</v>
      </c>
      <c r="X284" s="11">
        <v>196.52350000000001</v>
      </c>
      <c r="Y284" s="11">
        <v>34.123600000000003</v>
      </c>
      <c r="Z284" s="11">
        <v>52.366399999999999</v>
      </c>
    </row>
    <row r="285" spans="1:26" ht="13" x14ac:dyDescent="0.15">
      <c r="A285" s="10" t="s">
        <v>72</v>
      </c>
      <c r="B285" s="10">
        <v>11</v>
      </c>
      <c r="C285" s="11">
        <v>22219</v>
      </c>
      <c r="D285" s="11">
        <v>3622.3562000000002</v>
      </c>
      <c r="E285" s="11">
        <v>26092.362400000002</v>
      </c>
      <c r="F285" s="11">
        <v>5695.0254999999997</v>
      </c>
      <c r="G285" s="11">
        <v>5859</v>
      </c>
      <c r="H285" s="11">
        <v>1953.3985</v>
      </c>
      <c r="I285" s="11">
        <v>3729.3451</v>
      </c>
      <c r="J285" s="11">
        <v>2915.0803999999998</v>
      </c>
      <c r="K285" s="11">
        <v>773</v>
      </c>
      <c r="L285" s="11">
        <v>898</v>
      </c>
      <c r="M285" s="11">
        <v>481.22640000000001</v>
      </c>
      <c r="N285" s="11">
        <v>583.51199999999994</v>
      </c>
      <c r="O285" s="11">
        <v>326.25900000000001</v>
      </c>
      <c r="P285" s="11">
        <v>387.30669999999998</v>
      </c>
      <c r="Q285" s="11">
        <v>1639</v>
      </c>
      <c r="R285" s="11">
        <v>99.805800000000005</v>
      </c>
      <c r="S285" s="11">
        <v>2443.0880999999999</v>
      </c>
      <c r="T285" s="11">
        <v>248.33709999999999</v>
      </c>
      <c r="U285" s="11">
        <v>668</v>
      </c>
      <c r="V285" s="11">
        <v>997</v>
      </c>
      <c r="W285" s="11">
        <v>71.834900000000005</v>
      </c>
      <c r="X285" s="11">
        <v>121.2811</v>
      </c>
      <c r="Y285" s="11">
        <v>36.785899999999998</v>
      </c>
      <c r="Z285" s="11">
        <v>60.684600000000003</v>
      </c>
    </row>
    <row r="286" spans="1:26" ht="13" x14ac:dyDescent="0.15">
      <c r="A286" s="10" t="s">
        <v>72</v>
      </c>
      <c r="B286" s="10">
        <v>12</v>
      </c>
      <c r="C286" s="11">
        <v>38101</v>
      </c>
      <c r="D286" s="11">
        <v>17723.8223</v>
      </c>
      <c r="E286" s="11">
        <v>41513.034699999997</v>
      </c>
      <c r="F286" s="11">
        <v>1949.1413</v>
      </c>
      <c r="G286" s="11">
        <v>22075</v>
      </c>
      <c r="H286" s="11">
        <v>15583.0347</v>
      </c>
      <c r="I286" s="11">
        <v>18331.667300000001</v>
      </c>
      <c r="J286" s="11">
        <v>1439.1603</v>
      </c>
      <c r="K286" s="11">
        <v>615</v>
      </c>
      <c r="L286" s="11">
        <v>708</v>
      </c>
      <c r="M286" s="11">
        <v>315.54390000000001</v>
      </c>
      <c r="N286" s="11">
        <v>387.81450000000001</v>
      </c>
      <c r="O286" s="11">
        <v>31.863099999999999</v>
      </c>
      <c r="P286" s="11">
        <v>35.0715</v>
      </c>
      <c r="Q286" s="11">
        <v>2387</v>
      </c>
      <c r="R286" s="11">
        <v>438.45310000000001</v>
      </c>
      <c r="S286" s="11">
        <v>4740.1894000000002</v>
      </c>
      <c r="T286" s="11">
        <v>113.87090000000001</v>
      </c>
      <c r="U286" s="11">
        <v>455</v>
      </c>
      <c r="V286" s="11">
        <v>769</v>
      </c>
      <c r="W286" s="11">
        <v>41.136400000000002</v>
      </c>
      <c r="X286" s="11">
        <v>91.065899999999999</v>
      </c>
      <c r="Y286" s="11">
        <v>8.8849</v>
      </c>
      <c r="Z286" s="11">
        <v>15.0692</v>
      </c>
    </row>
    <row r="287" spans="1:26" ht="13" x14ac:dyDescent="0.15">
      <c r="A287" s="10" t="s">
        <v>72</v>
      </c>
      <c r="B287" s="10">
        <v>13</v>
      </c>
      <c r="C287" s="11">
        <v>14832</v>
      </c>
      <c r="D287" s="11">
        <v>1539.4241999999999</v>
      </c>
      <c r="E287" s="11">
        <v>20364.420600000001</v>
      </c>
      <c r="F287" s="11">
        <v>1124.856</v>
      </c>
      <c r="G287" s="11">
        <v>1316</v>
      </c>
      <c r="H287" s="11">
        <v>529.1078</v>
      </c>
      <c r="I287" s="11">
        <v>844.01919999999996</v>
      </c>
      <c r="J287" s="11">
        <v>252.0025</v>
      </c>
      <c r="K287" s="11">
        <v>115</v>
      </c>
      <c r="L287" s="11">
        <v>128</v>
      </c>
      <c r="M287" s="11">
        <v>57.147500000000001</v>
      </c>
      <c r="N287" s="11">
        <v>67.548100000000005</v>
      </c>
      <c r="O287" s="11">
        <v>21.988900000000001</v>
      </c>
      <c r="P287" s="11">
        <v>24.788900000000002</v>
      </c>
      <c r="Q287" s="11">
        <v>2048</v>
      </c>
      <c r="R287" s="11">
        <v>147.44290000000001</v>
      </c>
      <c r="S287" s="11">
        <v>2700.7125999999998</v>
      </c>
      <c r="T287" s="11">
        <v>71.975399999999993</v>
      </c>
      <c r="U287" s="11">
        <v>394</v>
      </c>
      <c r="V287" s="11">
        <v>500</v>
      </c>
      <c r="W287" s="11">
        <v>25.626100000000001</v>
      </c>
      <c r="X287" s="11">
        <v>39.973399999999998</v>
      </c>
      <c r="Y287" s="11">
        <v>6.8897000000000004</v>
      </c>
      <c r="Z287" s="11">
        <v>12.388500000000001</v>
      </c>
    </row>
    <row r="288" spans="1:26" ht="13" x14ac:dyDescent="0.15">
      <c r="A288" s="10" t="s">
        <v>72</v>
      </c>
      <c r="B288" s="10">
        <v>14</v>
      </c>
      <c r="C288" s="11">
        <v>19132</v>
      </c>
      <c r="D288" s="11">
        <v>2061.7615000000001</v>
      </c>
      <c r="E288" s="11">
        <v>25954.713800000001</v>
      </c>
      <c r="F288" s="11">
        <v>543.72540000000004</v>
      </c>
      <c r="G288" s="11">
        <v>1883</v>
      </c>
      <c r="H288" s="11">
        <v>905.98910000000001</v>
      </c>
      <c r="I288" s="11">
        <v>1331.1295</v>
      </c>
      <c r="J288" s="11">
        <v>121.508</v>
      </c>
      <c r="K288" s="11">
        <v>205</v>
      </c>
      <c r="L288" s="11">
        <v>230</v>
      </c>
      <c r="M288" s="11">
        <v>90.698899999999995</v>
      </c>
      <c r="N288" s="11">
        <v>107.3404</v>
      </c>
      <c r="O288" s="11">
        <v>13.1592</v>
      </c>
      <c r="P288" s="11">
        <v>14.836</v>
      </c>
      <c r="Q288" s="11">
        <v>2407</v>
      </c>
      <c r="R288" s="11">
        <v>188.56729999999999</v>
      </c>
      <c r="S288" s="11">
        <v>3489.9290999999998</v>
      </c>
      <c r="T288" s="11">
        <v>65.886600000000001</v>
      </c>
      <c r="U288" s="11">
        <v>246</v>
      </c>
      <c r="V288" s="11">
        <v>397</v>
      </c>
      <c r="W288" s="11">
        <v>15.749599999999999</v>
      </c>
      <c r="X288" s="11">
        <v>29.258700000000001</v>
      </c>
      <c r="Y288" s="11">
        <v>3.6356999999999999</v>
      </c>
      <c r="Z288" s="11">
        <v>6.1445999999999996</v>
      </c>
    </row>
    <row r="289" spans="1:26" ht="13" x14ac:dyDescent="0.15">
      <c r="A289" s="10" t="s">
        <v>72</v>
      </c>
      <c r="B289" s="10">
        <v>15</v>
      </c>
      <c r="C289" s="11">
        <v>21567</v>
      </c>
      <c r="D289" s="11">
        <v>1867.2327</v>
      </c>
      <c r="E289" s="11">
        <v>31306.124299999999</v>
      </c>
      <c r="F289" s="11">
        <v>936.63850000000002</v>
      </c>
      <c r="G289" s="11">
        <v>4678</v>
      </c>
      <c r="H289" s="11">
        <v>1004.8244</v>
      </c>
      <c r="I289" s="11">
        <v>5529.2965999999997</v>
      </c>
      <c r="J289" s="11">
        <v>494.67380000000003</v>
      </c>
      <c r="K289" s="11">
        <v>46</v>
      </c>
      <c r="L289" s="11">
        <v>50</v>
      </c>
      <c r="M289" s="11">
        <v>18.0686</v>
      </c>
      <c r="N289" s="11">
        <v>20.103200000000001</v>
      </c>
      <c r="O289" s="11">
        <v>4.1619000000000002</v>
      </c>
      <c r="P289" s="11">
        <v>4.1802000000000001</v>
      </c>
      <c r="Q289" s="11">
        <v>854</v>
      </c>
      <c r="R289" s="11">
        <v>45.964799999999997</v>
      </c>
      <c r="S289" s="11">
        <v>1387.1374000000001</v>
      </c>
      <c r="T289" s="11">
        <v>44.407400000000003</v>
      </c>
      <c r="U289" s="11">
        <v>123</v>
      </c>
      <c r="V289" s="11">
        <v>223</v>
      </c>
      <c r="W289" s="11">
        <v>14.6669</v>
      </c>
      <c r="X289" s="11">
        <v>28.241700000000002</v>
      </c>
      <c r="Y289" s="11">
        <v>6.1801000000000004</v>
      </c>
      <c r="Z289" s="11">
        <v>9.3750999999999998</v>
      </c>
    </row>
    <row r="290" spans="1:26" ht="13" x14ac:dyDescent="0.15">
      <c r="A290" s="10" t="s">
        <v>72</v>
      </c>
      <c r="B290" s="10">
        <v>16</v>
      </c>
      <c r="C290" s="11">
        <v>25637</v>
      </c>
      <c r="D290" s="11">
        <v>4109.9044999999996</v>
      </c>
      <c r="E290" s="11">
        <v>35057.779499999997</v>
      </c>
      <c r="F290" s="11">
        <v>1426.7597000000001</v>
      </c>
      <c r="G290" s="11">
        <v>4544</v>
      </c>
      <c r="H290" s="11">
        <v>2413.8863999999999</v>
      </c>
      <c r="I290" s="11">
        <v>3425.6678999999999</v>
      </c>
      <c r="J290" s="11">
        <v>621.30899999999997</v>
      </c>
      <c r="K290" s="11">
        <v>429</v>
      </c>
      <c r="L290" s="11">
        <v>484</v>
      </c>
      <c r="M290" s="11">
        <v>192.26410000000001</v>
      </c>
      <c r="N290" s="11">
        <v>228.62690000000001</v>
      </c>
      <c r="O290" s="11">
        <v>47.345100000000002</v>
      </c>
      <c r="P290" s="11">
        <v>52.968600000000002</v>
      </c>
      <c r="Q290" s="11">
        <v>837</v>
      </c>
      <c r="R290" s="11">
        <v>48.507100000000001</v>
      </c>
      <c r="S290" s="11">
        <v>1431.9085</v>
      </c>
      <c r="T290" s="11">
        <v>38.183900000000001</v>
      </c>
      <c r="U290" s="11">
        <v>175</v>
      </c>
      <c r="V290" s="11">
        <v>289</v>
      </c>
      <c r="W290" s="11">
        <v>18.692</v>
      </c>
      <c r="X290" s="11">
        <v>33.981299999999997</v>
      </c>
      <c r="Y290" s="11">
        <v>3.5771999999999999</v>
      </c>
      <c r="Z290" s="11">
        <v>6.2263999999999999</v>
      </c>
    </row>
    <row r="291" spans="1:26" ht="13" x14ac:dyDescent="0.15">
      <c r="A291" s="10" t="s">
        <v>72</v>
      </c>
      <c r="B291" s="10">
        <v>17</v>
      </c>
      <c r="C291" s="11">
        <v>28499</v>
      </c>
      <c r="D291" s="11">
        <v>7897.0486000000001</v>
      </c>
      <c r="E291" s="11">
        <v>34944.632599999997</v>
      </c>
      <c r="F291" s="11">
        <v>1127.9918</v>
      </c>
      <c r="G291" s="11">
        <v>8955</v>
      </c>
      <c r="H291" s="11">
        <v>5867.0920999999998</v>
      </c>
      <c r="I291" s="11">
        <v>6723.8020999999999</v>
      </c>
      <c r="J291" s="11">
        <v>494.51859999999999</v>
      </c>
      <c r="K291" s="11">
        <v>418</v>
      </c>
      <c r="L291" s="11">
        <v>478</v>
      </c>
      <c r="M291" s="11">
        <v>196.97329999999999</v>
      </c>
      <c r="N291" s="11">
        <v>239.59139999999999</v>
      </c>
      <c r="O291" s="11">
        <v>17.507899999999999</v>
      </c>
      <c r="P291" s="11">
        <v>21.8993</v>
      </c>
      <c r="Q291" s="11">
        <v>3342</v>
      </c>
      <c r="R291" s="11">
        <v>323.66579999999999</v>
      </c>
      <c r="S291" s="11">
        <v>5991.7866999999997</v>
      </c>
      <c r="T291" s="11">
        <v>152.27869999999999</v>
      </c>
      <c r="U291" s="11">
        <v>881</v>
      </c>
      <c r="V291" s="11">
        <v>1385</v>
      </c>
      <c r="W291" s="11">
        <v>97.7209</v>
      </c>
      <c r="X291" s="11">
        <v>176.43270000000001</v>
      </c>
      <c r="Y291" s="11">
        <v>15.195</v>
      </c>
      <c r="Z291" s="11">
        <v>28.3489</v>
      </c>
    </row>
    <row r="292" spans="1:26" ht="13" x14ac:dyDescent="0.15">
      <c r="A292" s="10" t="s">
        <v>73</v>
      </c>
      <c r="B292" s="10">
        <v>1</v>
      </c>
      <c r="C292" s="11">
        <v>31348</v>
      </c>
      <c r="D292" s="11">
        <v>5939.6629999999996</v>
      </c>
      <c r="E292" s="11">
        <v>33817.0478</v>
      </c>
      <c r="F292" s="11">
        <v>9767.9766999999993</v>
      </c>
      <c r="G292" s="11">
        <v>14580</v>
      </c>
      <c r="H292" s="11">
        <v>4539.6256000000003</v>
      </c>
      <c r="I292" s="11">
        <v>10939.161099999999</v>
      </c>
      <c r="J292" s="11">
        <v>7021.0191999999997</v>
      </c>
      <c r="K292" s="11">
        <v>825</v>
      </c>
      <c r="L292" s="11">
        <v>984</v>
      </c>
      <c r="M292" s="11">
        <v>311.55250000000001</v>
      </c>
      <c r="N292" s="11">
        <v>407.71539999999999</v>
      </c>
      <c r="O292" s="11">
        <v>189.27180000000001</v>
      </c>
      <c r="P292" s="11">
        <v>232.7741</v>
      </c>
      <c r="Q292" s="11">
        <v>3076</v>
      </c>
      <c r="R292" s="11">
        <v>343.91879999999998</v>
      </c>
      <c r="S292" s="11">
        <v>5451.8507</v>
      </c>
      <c r="T292" s="11">
        <v>468.9117</v>
      </c>
      <c r="U292" s="11">
        <v>658</v>
      </c>
      <c r="V292" s="11">
        <v>1233</v>
      </c>
      <c r="W292" s="11">
        <v>42.278300000000002</v>
      </c>
      <c r="X292" s="11">
        <v>108.907</v>
      </c>
      <c r="Y292" s="11">
        <v>16.3001</v>
      </c>
      <c r="Z292" s="11">
        <v>38.820900000000002</v>
      </c>
    </row>
    <row r="293" spans="1:26" ht="13" x14ac:dyDescent="0.15">
      <c r="A293" s="10" t="s">
        <v>73</v>
      </c>
      <c r="B293" s="10">
        <v>2</v>
      </c>
      <c r="C293" s="11">
        <v>27492</v>
      </c>
      <c r="D293" s="11">
        <v>3880.6812</v>
      </c>
      <c r="E293" s="11">
        <v>31934.5651</v>
      </c>
      <c r="F293" s="11">
        <v>6790.9530999999997</v>
      </c>
      <c r="G293" s="11">
        <v>9267</v>
      </c>
      <c r="H293" s="11">
        <v>2620.8764999999999</v>
      </c>
      <c r="I293" s="11">
        <v>6657.3768</v>
      </c>
      <c r="J293" s="11">
        <v>4667.5119000000004</v>
      </c>
      <c r="K293" s="11">
        <v>474</v>
      </c>
      <c r="L293" s="11">
        <v>541</v>
      </c>
      <c r="M293" s="11">
        <v>131.72139999999999</v>
      </c>
      <c r="N293" s="11">
        <v>172.25649999999999</v>
      </c>
      <c r="O293" s="11">
        <v>64.229699999999994</v>
      </c>
      <c r="P293" s="11">
        <v>78.070300000000003</v>
      </c>
      <c r="Q293" s="11">
        <v>3589</v>
      </c>
      <c r="R293" s="11">
        <v>204.34649999999999</v>
      </c>
      <c r="S293" s="11">
        <v>6105.3262000000004</v>
      </c>
      <c r="T293" s="11">
        <v>336.5727</v>
      </c>
      <c r="U293" s="11">
        <v>659</v>
      </c>
      <c r="V293" s="11">
        <v>1107</v>
      </c>
      <c r="W293" s="11">
        <v>39.433</v>
      </c>
      <c r="X293" s="11">
        <v>87.949700000000007</v>
      </c>
      <c r="Y293" s="11">
        <v>15.453799999999999</v>
      </c>
      <c r="Z293" s="11">
        <v>32.605499999999999</v>
      </c>
    </row>
    <row r="294" spans="1:26" ht="13" x14ac:dyDescent="0.15">
      <c r="A294" s="10" t="s">
        <v>75</v>
      </c>
      <c r="B294" s="10">
        <v>1</v>
      </c>
      <c r="C294" s="11">
        <v>16355</v>
      </c>
      <c r="D294" s="11">
        <v>934.48159999999905</v>
      </c>
      <c r="E294" s="11">
        <v>26705.046300000002</v>
      </c>
      <c r="F294" s="11">
        <v>753.72280000000001</v>
      </c>
      <c r="G294" s="11">
        <v>1109</v>
      </c>
      <c r="H294" s="11">
        <v>307.10759999999999</v>
      </c>
      <c r="I294" s="11">
        <v>1022.9733</v>
      </c>
      <c r="J294" s="11">
        <v>158.43180000000001</v>
      </c>
      <c r="K294" s="11">
        <v>143</v>
      </c>
      <c r="L294" s="11">
        <v>204</v>
      </c>
      <c r="M294" s="11">
        <v>42.516300000000001</v>
      </c>
      <c r="N294" s="11">
        <v>81.924099999999996</v>
      </c>
      <c r="O294" s="11">
        <v>12.61</v>
      </c>
      <c r="P294" s="11">
        <v>17.584499999999998</v>
      </c>
      <c r="Q294" s="11">
        <v>2551</v>
      </c>
      <c r="R294" s="11">
        <v>55.346400000000003</v>
      </c>
      <c r="S294" s="11">
        <v>4276.1624000000002</v>
      </c>
      <c r="T294" s="11">
        <v>73.205200000000005</v>
      </c>
      <c r="U294" s="11">
        <v>543</v>
      </c>
      <c r="V294" s="11">
        <v>873</v>
      </c>
      <c r="W294" s="11">
        <v>20.5688</v>
      </c>
      <c r="X294" s="11">
        <v>43.524299999999997</v>
      </c>
      <c r="Y294" s="11">
        <v>5.5072000000000001</v>
      </c>
      <c r="Z294" s="11">
        <v>14.3865</v>
      </c>
    </row>
    <row r="295" spans="1:26" ht="13" x14ac:dyDescent="0.15">
      <c r="A295" s="10" t="s">
        <v>76</v>
      </c>
      <c r="B295" s="10">
        <v>1</v>
      </c>
      <c r="C295" s="11">
        <v>7950</v>
      </c>
      <c r="D295" s="11">
        <v>954.55460000000005</v>
      </c>
      <c r="E295" s="11">
        <v>9378.9614000000001</v>
      </c>
      <c r="F295" s="11">
        <v>303.86700000000002</v>
      </c>
      <c r="G295" s="11">
        <v>712</v>
      </c>
      <c r="H295" s="11">
        <v>303.24489999999997</v>
      </c>
      <c r="I295" s="11">
        <v>374.65460000000002</v>
      </c>
      <c r="J295" s="11">
        <v>69.629300000000001</v>
      </c>
      <c r="K295" s="11">
        <v>57</v>
      </c>
      <c r="L295" s="11">
        <v>60</v>
      </c>
      <c r="M295" s="11">
        <v>35.962499999999999</v>
      </c>
      <c r="N295" s="11">
        <v>37.434199999999997</v>
      </c>
      <c r="O295" s="11">
        <v>4.9349999999999996</v>
      </c>
      <c r="P295" s="11">
        <v>4.9462999999999999</v>
      </c>
      <c r="Q295" s="11">
        <v>2495</v>
      </c>
      <c r="R295" s="11">
        <v>217.53899999999999</v>
      </c>
      <c r="S295" s="11">
        <v>3028.2424000000001</v>
      </c>
      <c r="T295" s="11">
        <v>80.001599999999996</v>
      </c>
      <c r="U295" s="11">
        <v>503</v>
      </c>
      <c r="V295" s="11">
        <v>712</v>
      </c>
      <c r="W295" s="11">
        <v>28.4742</v>
      </c>
      <c r="X295" s="11">
        <v>51.404200000000003</v>
      </c>
      <c r="Y295" s="11">
        <v>6.5980999999999996</v>
      </c>
      <c r="Z295" s="11">
        <v>10.504099999999999</v>
      </c>
    </row>
    <row r="296" spans="1:26" ht="13" x14ac:dyDescent="0.15">
      <c r="A296" s="10" t="s">
        <v>76</v>
      </c>
      <c r="B296" s="10">
        <v>2</v>
      </c>
      <c r="C296" s="11">
        <v>15027</v>
      </c>
      <c r="D296" s="11">
        <v>4342.7731999999996</v>
      </c>
      <c r="E296" s="11">
        <v>14325.024799999999</v>
      </c>
      <c r="F296" s="11">
        <v>647.83460000000002</v>
      </c>
      <c r="G296" s="11">
        <v>5617</v>
      </c>
      <c r="H296" s="11">
        <v>3083.6525000000001</v>
      </c>
      <c r="I296" s="11">
        <v>3326.5300999999999</v>
      </c>
      <c r="J296" s="11">
        <v>319.37799999999999</v>
      </c>
      <c r="K296" s="11">
        <v>594</v>
      </c>
      <c r="L296" s="11">
        <v>647</v>
      </c>
      <c r="M296" s="11">
        <v>391.95049999999998</v>
      </c>
      <c r="N296" s="11">
        <v>431.07170000000002</v>
      </c>
      <c r="O296" s="11">
        <v>35.096899999999998</v>
      </c>
      <c r="P296" s="11">
        <v>35.935099999999998</v>
      </c>
      <c r="Q296" s="11">
        <v>4215</v>
      </c>
      <c r="R296" s="11">
        <v>549.49469999999997</v>
      </c>
      <c r="S296" s="11">
        <v>6285.5644000000002</v>
      </c>
      <c r="T296" s="11">
        <v>152.6318</v>
      </c>
      <c r="U296" s="11">
        <v>1753</v>
      </c>
      <c r="V296" s="11">
        <v>2873</v>
      </c>
      <c r="W296" s="11">
        <v>154.2894</v>
      </c>
      <c r="X296" s="11">
        <v>286.70749999999998</v>
      </c>
      <c r="Y296" s="11">
        <v>24.259</v>
      </c>
      <c r="Z296" s="11">
        <v>48.486600000000003</v>
      </c>
    </row>
    <row r="297" spans="1:26" ht="13" x14ac:dyDescent="0.15">
      <c r="A297" s="10" t="s">
        <v>76</v>
      </c>
      <c r="B297" s="10">
        <v>3</v>
      </c>
      <c r="C297" s="11">
        <v>15026</v>
      </c>
      <c r="D297" s="11">
        <v>7518.6036000000004</v>
      </c>
      <c r="E297" s="11">
        <v>12834.278899999999</v>
      </c>
      <c r="F297" s="11">
        <v>559.00580000000002</v>
      </c>
      <c r="G297" s="11">
        <v>7085</v>
      </c>
      <c r="H297" s="11">
        <v>6066.5429999999997</v>
      </c>
      <c r="I297" s="11">
        <v>3010.5423999999998</v>
      </c>
      <c r="J297" s="11">
        <v>302.17219999999998</v>
      </c>
      <c r="K297" s="11">
        <v>777</v>
      </c>
      <c r="L297" s="11">
        <v>879</v>
      </c>
      <c r="M297" s="11">
        <v>589.22170000000006</v>
      </c>
      <c r="N297" s="11">
        <v>670.16290000000004</v>
      </c>
      <c r="O297" s="11">
        <v>23.190200000000001</v>
      </c>
      <c r="P297" s="11">
        <v>27.206499999999998</v>
      </c>
      <c r="Q297" s="11">
        <v>4651</v>
      </c>
      <c r="R297" s="11">
        <v>849.56179999999995</v>
      </c>
      <c r="S297" s="11">
        <v>6344.3415999999997</v>
      </c>
      <c r="T297" s="11">
        <v>228.35509999999999</v>
      </c>
      <c r="U297" s="11">
        <v>1437</v>
      </c>
      <c r="V297" s="11">
        <v>2266</v>
      </c>
      <c r="W297" s="11">
        <v>181.51400000000001</v>
      </c>
      <c r="X297" s="11">
        <v>306.84699999999998</v>
      </c>
      <c r="Y297" s="11">
        <v>33.583300000000001</v>
      </c>
      <c r="Z297" s="11">
        <v>57.310699999999997</v>
      </c>
    </row>
    <row r="298" spans="1:26" ht="13" x14ac:dyDescent="0.15">
      <c r="A298" s="10" t="s">
        <v>76</v>
      </c>
      <c r="B298" s="10">
        <v>4</v>
      </c>
      <c r="C298" s="11">
        <v>10963</v>
      </c>
      <c r="D298" s="11">
        <v>4050.3272000000002</v>
      </c>
      <c r="E298" s="11">
        <v>10262.940199999999</v>
      </c>
      <c r="F298" s="11">
        <v>673.20060000000001</v>
      </c>
      <c r="G298" s="11">
        <v>3325</v>
      </c>
      <c r="H298" s="11">
        <v>2344.4378999999999</v>
      </c>
      <c r="I298" s="11">
        <v>1110.2806</v>
      </c>
      <c r="J298" s="11">
        <v>285.86689999999999</v>
      </c>
      <c r="K298" s="11">
        <v>452</v>
      </c>
      <c r="L298" s="11">
        <v>492</v>
      </c>
      <c r="M298" s="11">
        <v>336.4504</v>
      </c>
      <c r="N298" s="11">
        <v>366.63</v>
      </c>
      <c r="O298" s="11">
        <v>41.04</v>
      </c>
      <c r="P298" s="11">
        <v>43.209400000000002</v>
      </c>
      <c r="Q298" s="11">
        <v>3331</v>
      </c>
      <c r="R298" s="11">
        <v>1002.1955</v>
      </c>
      <c r="S298" s="11">
        <v>3370.4915999999998</v>
      </c>
      <c r="T298" s="11">
        <v>214.92789999999999</v>
      </c>
      <c r="U298" s="11">
        <v>1190</v>
      </c>
      <c r="V298" s="11">
        <v>1652</v>
      </c>
      <c r="W298" s="11">
        <v>282.52440000000001</v>
      </c>
      <c r="X298" s="11">
        <v>449.58879999999999</v>
      </c>
      <c r="Y298" s="11">
        <v>38.927700000000002</v>
      </c>
      <c r="Z298" s="11">
        <v>77.480699999999999</v>
      </c>
    </row>
    <row r="299" spans="1:26" ht="13" x14ac:dyDescent="0.15">
      <c r="A299" s="10" t="s">
        <v>76</v>
      </c>
      <c r="B299" s="10">
        <v>5</v>
      </c>
      <c r="C299" s="11">
        <v>19681</v>
      </c>
      <c r="D299" s="11">
        <v>8428.9948999999997</v>
      </c>
      <c r="E299" s="11">
        <v>14590.4254</v>
      </c>
      <c r="F299" s="11">
        <v>1453.9169999999999</v>
      </c>
      <c r="G299" s="11">
        <v>9232</v>
      </c>
      <c r="H299" s="11">
        <v>6362.8915999999999</v>
      </c>
      <c r="I299" s="11">
        <v>4081.9324000000001</v>
      </c>
      <c r="J299" s="11">
        <v>902.31050000000005</v>
      </c>
      <c r="K299" s="11">
        <v>1356</v>
      </c>
      <c r="L299" s="11">
        <v>1516</v>
      </c>
      <c r="M299" s="11">
        <v>962.83759999999995</v>
      </c>
      <c r="N299" s="11">
        <v>1088.5171</v>
      </c>
      <c r="O299" s="11">
        <v>102.7983</v>
      </c>
      <c r="P299" s="11">
        <v>113.49630000000001</v>
      </c>
      <c r="Q299" s="11">
        <v>6223</v>
      </c>
      <c r="R299" s="11">
        <v>1128.6161</v>
      </c>
      <c r="S299" s="11">
        <v>8731.8687000000009</v>
      </c>
      <c r="T299" s="11">
        <v>345.2577</v>
      </c>
      <c r="U299" s="11">
        <v>1979</v>
      </c>
      <c r="V299" s="11">
        <v>3411</v>
      </c>
      <c r="W299" s="11">
        <v>240.03569999999999</v>
      </c>
      <c r="X299" s="11">
        <v>451.75240000000002</v>
      </c>
      <c r="Y299" s="11">
        <v>35.302799999999998</v>
      </c>
      <c r="Z299" s="11">
        <v>80.831500000000005</v>
      </c>
    </row>
    <row r="300" spans="1:26" ht="13" x14ac:dyDescent="0.15">
      <c r="A300" s="10" t="s">
        <v>76</v>
      </c>
      <c r="B300" s="10">
        <v>6</v>
      </c>
      <c r="C300" s="11">
        <v>16099</v>
      </c>
      <c r="D300" s="11">
        <v>6361.8729000000003</v>
      </c>
      <c r="E300" s="11">
        <v>15718.289500000001</v>
      </c>
      <c r="F300" s="11">
        <v>873.4973</v>
      </c>
      <c r="G300" s="11">
        <v>7486</v>
      </c>
      <c r="H300" s="11">
        <v>4980.5634</v>
      </c>
      <c r="I300" s="11">
        <v>4650.6971000000003</v>
      </c>
      <c r="J300" s="11">
        <v>550.0453</v>
      </c>
      <c r="K300" s="11">
        <v>520</v>
      </c>
      <c r="L300" s="11">
        <v>571</v>
      </c>
      <c r="M300" s="11">
        <v>374.2987</v>
      </c>
      <c r="N300" s="11">
        <v>407.33499999999998</v>
      </c>
      <c r="O300" s="11">
        <v>34.209299999999999</v>
      </c>
      <c r="P300" s="11">
        <v>36.717399999999998</v>
      </c>
      <c r="Q300" s="11">
        <v>3267</v>
      </c>
      <c r="R300" s="11">
        <v>586.13239999999996</v>
      </c>
      <c r="S300" s="11">
        <v>4556.5892999999996</v>
      </c>
      <c r="T300" s="11">
        <v>161.28749999999999</v>
      </c>
      <c r="U300" s="11">
        <v>845</v>
      </c>
      <c r="V300" s="11">
        <v>1300</v>
      </c>
      <c r="W300" s="11">
        <v>108.1711</v>
      </c>
      <c r="X300" s="11">
        <v>174.72020000000001</v>
      </c>
      <c r="Y300" s="11">
        <v>16.615600000000001</v>
      </c>
      <c r="Z300" s="11">
        <v>29.5001</v>
      </c>
    </row>
    <row r="301" spans="1:26" ht="13" x14ac:dyDescent="0.15">
      <c r="A301" s="10" t="s">
        <v>76</v>
      </c>
      <c r="B301" s="10">
        <v>7</v>
      </c>
      <c r="C301" s="11">
        <v>20151</v>
      </c>
      <c r="D301" s="11">
        <v>11154.060100000001</v>
      </c>
      <c r="E301" s="11">
        <v>15625.9102</v>
      </c>
      <c r="F301" s="11">
        <v>848.17600000000004</v>
      </c>
      <c r="G301" s="11">
        <v>12217</v>
      </c>
      <c r="H301" s="11">
        <v>9331.3927999999996</v>
      </c>
      <c r="I301" s="11">
        <v>6515.0685000000003</v>
      </c>
      <c r="J301" s="11">
        <v>530.4402</v>
      </c>
      <c r="K301" s="11">
        <v>745</v>
      </c>
      <c r="L301" s="11">
        <v>843</v>
      </c>
      <c r="M301" s="11">
        <v>586.48670000000004</v>
      </c>
      <c r="N301" s="11">
        <v>660.67650000000003</v>
      </c>
      <c r="O301" s="11">
        <v>26.151900000000001</v>
      </c>
      <c r="P301" s="11">
        <v>27.356999999999999</v>
      </c>
      <c r="Q301" s="11">
        <v>4562</v>
      </c>
      <c r="R301" s="11">
        <v>1386.8849</v>
      </c>
      <c r="S301" s="11">
        <v>5629.8729000000003</v>
      </c>
      <c r="T301" s="11">
        <v>335.28019999999998</v>
      </c>
      <c r="U301" s="11">
        <v>1222</v>
      </c>
      <c r="V301" s="11">
        <v>1874</v>
      </c>
      <c r="W301" s="11">
        <v>288.0179</v>
      </c>
      <c r="X301" s="11">
        <v>443.25900000000001</v>
      </c>
      <c r="Y301" s="11">
        <v>50.717300000000002</v>
      </c>
      <c r="Z301" s="11">
        <v>95.474199999999996</v>
      </c>
    </row>
    <row r="302" spans="1:26" ht="13" x14ac:dyDescent="0.15">
      <c r="A302" s="10" t="s">
        <v>76</v>
      </c>
      <c r="B302" s="10">
        <v>8</v>
      </c>
      <c r="C302" s="11">
        <v>16194</v>
      </c>
      <c r="D302" s="11">
        <v>10644.8593</v>
      </c>
      <c r="E302" s="11">
        <v>10069.9586</v>
      </c>
      <c r="F302" s="11">
        <v>382.17610000000002</v>
      </c>
      <c r="G302" s="11">
        <v>6268</v>
      </c>
      <c r="H302" s="11">
        <v>6625.2764999999999</v>
      </c>
      <c r="I302" s="11">
        <v>1222.8552</v>
      </c>
      <c r="J302" s="11">
        <v>116.488</v>
      </c>
      <c r="K302" s="11">
        <v>406</v>
      </c>
      <c r="L302" s="11">
        <v>450</v>
      </c>
      <c r="M302" s="11">
        <v>334.00470000000001</v>
      </c>
      <c r="N302" s="11">
        <v>368.5829</v>
      </c>
      <c r="O302" s="11">
        <v>10.9619</v>
      </c>
      <c r="P302" s="11">
        <v>12.773300000000001</v>
      </c>
      <c r="Q302" s="11">
        <v>3414</v>
      </c>
      <c r="R302" s="11">
        <v>1406.7470000000001</v>
      </c>
      <c r="S302" s="11">
        <v>3842.7141999999999</v>
      </c>
      <c r="T302" s="11">
        <v>122.80410000000001</v>
      </c>
      <c r="U302" s="11">
        <v>623</v>
      </c>
      <c r="V302" s="11">
        <v>1037</v>
      </c>
      <c r="W302" s="11">
        <v>122.2653</v>
      </c>
      <c r="X302" s="11">
        <v>223.68700000000001</v>
      </c>
      <c r="Y302" s="11">
        <v>14.2423</v>
      </c>
      <c r="Z302" s="11">
        <v>29.133199999999999</v>
      </c>
    </row>
    <row r="303" spans="1:26" ht="13" x14ac:dyDescent="0.15">
      <c r="A303" s="10" t="s">
        <v>76</v>
      </c>
      <c r="B303" s="10">
        <v>9</v>
      </c>
      <c r="C303" s="11">
        <v>46368</v>
      </c>
      <c r="D303" s="11">
        <v>52238.620799999997</v>
      </c>
      <c r="E303" s="11">
        <v>14528.7142</v>
      </c>
      <c r="F303" s="11">
        <v>1623.0322000000001</v>
      </c>
      <c r="G303" s="11">
        <v>40676</v>
      </c>
      <c r="H303" s="11">
        <v>49012.973100000003</v>
      </c>
      <c r="I303" s="11">
        <v>9381.1671999999999</v>
      </c>
      <c r="J303" s="11">
        <v>1290.3847000000001</v>
      </c>
      <c r="K303" s="11">
        <v>4376</v>
      </c>
      <c r="L303" s="11">
        <v>5164</v>
      </c>
      <c r="M303" s="11">
        <v>3875.5055000000002</v>
      </c>
      <c r="N303" s="11">
        <v>4557.6034</v>
      </c>
      <c r="O303" s="11">
        <v>97.135199999999998</v>
      </c>
      <c r="P303" s="11">
        <v>109.4918</v>
      </c>
      <c r="Q303" s="11">
        <v>2888</v>
      </c>
      <c r="R303" s="11">
        <v>1523.2252000000001</v>
      </c>
      <c r="S303" s="11">
        <v>3694.3552</v>
      </c>
      <c r="T303" s="11">
        <v>169.37010000000001</v>
      </c>
      <c r="U303" s="11">
        <v>642</v>
      </c>
      <c r="V303" s="11">
        <v>991</v>
      </c>
      <c r="W303" s="11">
        <v>233.12729999999999</v>
      </c>
      <c r="X303" s="11">
        <v>371.79860000000002</v>
      </c>
      <c r="Y303" s="11">
        <v>21.8825</v>
      </c>
      <c r="Z303" s="11">
        <v>39.265500000000003</v>
      </c>
    </row>
    <row r="304" spans="1:26" ht="13" x14ac:dyDescent="0.15">
      <c r="A304" s="10" t="s">
        <v>77</v>
      </c>
      <c r="B304" s="10">
        <v>1</v>
      </c>
      <c r="C304" s="11">
        <v>12155</v>
      </c>
      <c r="D304" s="11">
        <v>7926.1116000000002</v>
      </c>
      <c r="E304" s="11">
        <v>7034.8658999999998</v>
      </c>
      <c r="F304" s="11">
        <v>2069.7993999999999</v>
      </c>
      <c r="G304" s="11">
        <v>5661</v>
      </c>
      <c r="H304" s="11">
        <v>5011.2330000000002</v>
      </c>
      <c r="I304" s="11">
        <v>1551.5752</v>
      </c>
      <c r="J304" s="11">
        <v>999.40200000000004</v>
      </c>
      <c r="K304" s="11">
        <v>510</v>
      </c>
      <c r="L304" s="11">
        <v>559</v>
      </c>
      <c r="M304" s="11">
        <v>416.09739999999999</v>
      </c>
      <c r="N304" s="11">
        <v>456.01479999999998</v>
      </c>
      <c r="O304" s="11">
        <v>79.122299999999996</v>
      </c>
      <c r="P304" s="11">
        <v>86.223299999999995</v>
      </c>
      <c r="Q304" s="11">
        <v>3860</v>
      </c>
      <c r="R304" s="11">
        <v>1563.9762000000001</v>
      </c>
      <c r="S304" s="11">
        <v>3779.5457000000001</v>
      </c>
      <c r="T304" s="11">
        <v>516.38199999999995</v>
      </c>
      <c r="U304" s="11">
        <v>791</v>
      </c>
      <c r="V304" s="11">
        <v>1095</v>
      </c>
      <c r="W304" s="11">
        <v>219.6841</v>
      </c>
      <c r="X304" s="11">
        <v>323.7559</v>
      </c>
      <c r="Y304" s="11">
        <v>58.133899999999997</v>
      </c>
      <c r="Z304" s="11">
        <v>100.95959999999999</v>
      </c>
    </row>
    <row r="305" spans="1:26" ht="13" x14ac:dyDescent="0.15">
      <c r="A305" s="10" t="s">
        <v>77</v>
      </c>
      <c r="B305" s="10">
        <v>2</v>
      </c>
      <c r="C305" s="11">
        <v>13821</v>
      </c>
      <c r="D305" s="11">
        <v>4409.8858</v>
      </c>
      <c r="E305" s="11">
        <v>8247.6414999999997</v>
      </c>
      <c r="F305" s="11">
        <v>4593.7413999999999</v>
      </c>
      <c r="G305" s="11">
        <v>5042</v>
      </c>
      <c r="H305" s="11">
        <v>2943.2617</v>
      </c>
      <c r="I305" s="11">
        <v>1507.6833999999999</v>
      </c>
      <c r="J305" s="11">
        <v>1656.9117000000001</v>
      </c>
      <c r="K305" s="11">
        <v>1288</v>
      </c>
      <c r="L305" s="11">
        <v>1487</v>
      </c>
      <c r="M305" s="11">
        <v>989.18870000000004</v>
      </c>
      <c r="N305" s="11">
        <v>1149.5041000000001</v>
      </c>
      <c r="O305" s="11">
        <v>378.60879999999997</v>
      </c>
      <c r="P305" s="11">
        <v>439.33409999999998</v>
      </c>
      <c r="Q305" s="11">
        <v>7740</v>
      </c>
      <c r="R305" s="11">
        <v>2248.8199</v>
      </c>
      <c r="S305" s="11">
        <v>7744.1490000000003</v>
      </c>
      <c r="T305" s="11">
        <v>2818.9571999999998</v>
      </c>
      <c r="U305" s="11">
        <v>3747</v>
      </c>
      <c r="V305" s="11">
        <v>5887</v>
      </c>
      <c r="W305" s="11">
        <v>1360.2184999999999</v>
      </c>
      <c r="X305" s="11">
        <v>2301.5997000000002</v>
      </c>
      <c r="Y305" s="11">
        <v>672.78099999999995</v>
      </c>
      <c r="Z305" s="11">
        <v>1189.2417</v>
      </c>
    </row>
    <row r="306" spans="1:26" ht="13" x14ac:dyDescent="0.15">
      <c r="A306" s="10" t="s">
        <v>77</v>
      </c>
      <c r="B306" s="10">
        <v>3</v>
      </c>
      <c r="C306" s="11">
        <v>15836</v>
      </c>
      <c r="D306" s="11">
        <v>3784.9169000000002</v>
      </c>
      <c r="E306" s="11">
        <v>9501.1882000000005</v>
      </c>
      <c r="F306" s="11">
        <v>2783.8022000000001</v>
      </c>
      <c r="G306" s="11">
        <v>4521</v>
      </c>
      <c r="H306" s="11">
        <v>2053.6230999999998</v>
      </c>
      <c r="I306" s="11">
        <v>1518.3852999999999</v>
      </c>
      <c r="J306" s="11">
        <v>862.74300000000005</v>
      </c>
      <c r="K306" s="11">
        <v>460</v>
      </c>
      <c r="L306" s="11">
        <v>505</v>
      </c>
      <c r="M306" s="11">
        <v>343.33249999999998</v>
      </c>
      <c r="N306" s="11">
        <v>380.70429999999999</v>
      </c>
      <c r="O306" s="11">
        <v>83.750399999999999</v>
      </c>
      <c r="P306" s="11">
        <v>90.759399999999999</v>
      </c>
      <c r="Q306" s="11">
        <v>8147</v>
      </c>
      <c r="R306" s="11">
        <v>2189.1678000000002</v>
      </c>
      <c r="S306" s="11">
        <v>9867.2327999999998</v>
      </c>
      <c r="T306" s="11">
        <v>1447.3521000000001</v>
      </c>
      <c r="U306" s="11">
        <v>2502</v>
      </c>
      <c r="V306" s="11">
        <v>4113</v>
      </c>
      <c r="W306" s="11">
        <v>752.86170000000004</v>
      </c>
      <c r="X306" s="11">
        <v>1294.0999999999999</v>
      </c>
      <c r="Y306" s="11">
        <v>213.5309</v>
      </c>
      <c r="Z306" s="11">
        <v>377.99439999999998</v>
      </c>
    </row>
    <row r="307" spans="1:26" ht="13" x14ac:dyDescent="0.15">
      <c r="A307" s="10" t="s">
        <v>77</v>
      </c>
      <c r="B307" s="10">
        <v>4</v>
      </c>
      <c r="C307" s="11">
        <v>13802</v>
      </c>
      <c r="D307" s="11">
        <v>3606.7026999999998</v>
      </c>
      <c r="E307" s="11">
        <v>9160.0802000000003</v>
      </c>
      <c r="F307" s="11">
        <v>2157.7719999999999</v>
      </c>
      <c r="G307" s="11">
        <v>4773</v>
      </c>
      <c r="H307" s="11">
        <v>2181.3775000000001</v>
      </c>
      <c r="I307" s="11">
        <v>1770.0468000000001</v>
      </c>
      <c r="J307" s="11">
        <v>790.34720000000004</v>
      </c>
      <c r="K307" s="11">
        <v>304</v>
      </c>
      <c r="L307" s="11">
        <v>332</v>
      </c>
      <c r="M307" s="11">
        <v>235.1542</v>
      </c>
      <c r="N307" s="11">
        <v>257.79919999999998</v>
      </c>
      <c r="O307" s="11">
        <v>32.039000000000001</v>
      </c>
      <c r="P307" s="11">
        <v>35.053400000000003</v>
      </c>
      <c r="Q307" s="11">
        <v>5465</v>
      </c>
      <c r="R307" s="11">
        <v>1452.5347999999999</v>
      </c>
      <c r="S307" s="11">
        <v>6587.5989</v>
      </c>
      <c r="T307" s="11">
        <v>973.3297</v>
      </c>
      <c r="U307" s="11">
        <v>1608</v>
      </c>
      <c r="V307" s="11">
        <v>2741</v>
      </c>
      <c r="W307" s="11">
        <v>633.96289999999999</v>
      </c>
      <c r="X307" s="11">
        <v>1134.3176000000001</v>
      </c>
      <c r="Y307" s="11">
        <v>139.33500000000001</v>
      </c>
      <c r="Z307" s="11">
        <v>267.01029999999997</v>
      </c>
    </row>
    <row r="308" spans="1:26" ht="13" x14ac:dyDescent="0.15">
      <c r="A308" s="10" t="s">
        <v>77</v>
      </c>
      <c r="B308" s="10">
        <v>5</v>
      </c>
      <c r="C308" s="11">
        <v>15807</v>
      </c>
      <c r="D308" s="11">
        <v>6419.4481999999998</v>
      </c>
      <c r="E308" s="11">
        <v>7529.7412000000004</v>
      </c>
      <c r="F308" s="11">
        <v>5756.7305999999999</v>
      </c>
      <c r="G308" s="11">
        <v>8378</v>
      </c>
      <c r="H308" s="11">
        <v>4474.2893999999997</v>
      </c>
      <c r="I308" s="11">
        <v>2202.7235999999998</v>
      </c>
      <c r="J308" s="11">
        <v>3092.3182000000002</v>
      </c>
      <c r="K308" s="11">
        <v>494</v>
      </c>
      <c r="L308" s="11">
        <v>566</v>
      </c>
      <c r="M308" s="11">
        <v>399.17320000000001</v>
      </c>
      <c r="N308" s="11">
        <v>453.87869999999998</v>
      </c>
      <c r="O308" s="11">
        <v>110.874</v>
      </c>
      <c r="P308" s="11">
        <v>122.3092</v>
      </c>
      <c r="Q308" s="11">
        <v>5022</v>
      </c>
      <c r="R308" s="11">
        <v>2125.2521999999999</v>
      </c>
      <c r="S308" s="11">
        <v>4709.5226000000002</v>
      </c>
      <c r="T308" s="11">
        <v>1999.4457</v>
      </c>
      <c r="U308" s="11">
        <v>980</v>
      </c>
      <c r="V308" s="11">
        <v>1491</v>
      </c>
      <c r="W308" s="11">
        <v>443.97539999999998</v>
      </c>
      <c r="X308" s="11">
        <v>707.55200000000002</v>
      </c>
      <c r="Y308" s="11">
        <v>161.30500000000001</v>
      </c>
      <c r="Z308" s="11">
        <v>269.23750000000001</v>
      </c>
    </row>
    <row r="309" spans="1:26" ht="13" x14ac:dyDescent="0.15">
      <c r="A309" s="10" t="s">
        <v>77</v>
      </c>
      <c r="B309" s="10">
        <v>6</v>
      </c>
      <c r="C309" s="11">
        <v>14034</v>
      </c>
      <c r="D309" s="11">
        <v>5486.1664000000001</v>
      </c>
      <c r="E309" s="11">
        <v>7153.1109999999999</v>
      </c>
      <c r="F309" s="11">
        <v>5430.2376999999997</v>
      </c>
      <c r="G309" s="11">
        <v>7488</v>
      </c>
      <c r="H309" s="11">
        <v>3666.7292000000002</v>
      </c>
      <c r="I309" s="11">
        <v>2198.8168999999998</v>
      </c>
      <c r="J309" s="11">
        <v>2961.7928999999999</v>
      </c>
      <c r="K309" s="11">
        <v>423</v>
      </c>
      <c r="L309" s="11">
        <v>484</v>
      </c>
      <c r="M309" s="11">
        <v>334.07139999999998</v>
      </c>
      <c r="N309" s="11">
        <v>382.7226</v>
      </c>
      <c r="O309" s="11">
        <v>70.480400000000003</v>
      </c>
      <c r="P309" s="11">
        <v>75.412800000000004</v>
      </c>
      <c r="Q309" s="11">
        <v>4647</v>
      </c>
      <c r="R309" s="11">
        <v>1796.5576000000001</v>
      </c>
      <c r="S309" s="11">
        <v>4852.9928</v>
      </c>
      <c r="T309" s="11">
        <v>1827.15</v>
      </c>
      <c r="U309" s="11">
        <v>875</v>
      </c>
      <c r="V309" s="11">
        <v>1409</v>
      </c>
      <c r="W309" s="11">
        <v>327.25630000000001</v>
      </c>
      <c r="X309" s="11">
        <v>553.0489</v>
      </c>
      <c r="Y309" s="11">
        <v>99.985799999999998</v>
      </c>
      <c r="Z309" s="11">
        <v>171.0333</v>
      </c>
    </row>
    <row r="310" spans="1:26" ht="13" x14ac:dyDescent="0.15">
      <c r="A310" s="10" t="s">
        <v>77</v>
      </c>
      <c r="B310" s="10">
        <v>7</v>
      </c>
      <c r="C310" s="11">
        <v>31308</v>
      </c>
      <c r="D310" s="11">
        <v>11117.757799999999</v>
      </c>
      <c r="E310" s="11">
        <v>15412.6201</v>
      </c>
      <c r="F310" s="11">
        <v>6945.2757000000001</v>
      </c>
      <c r="G310" s="11">
        <v>19274</v>
      </c>
      <c r="H310" s="11">
        <v>9362.1381999999994</v>
      </c>
      <c r="I310" s="11">
        <v>7659.3370000000004</v>
      </c>
      <c r="J310" s="11">
        <v>4396.4243999999999</v>
      </c>
      <c r="K310" s="11">
        <v>458</v>
      </c>
      <c r="L310" s="11">
        <v>539</v>
      </c>
      <c r="M310" s="11">
        <v>385.72460000000001</v>
      </c>
      <c r="N310" s="11">
        <v>455.435</v>
      </c>
      <c r="O310" s="11">
        <v>48.731699999999996</v>
      </c>
      <c r="P310" s="11">
        <v>54.129800000000003</v>
      </c>
      <c r="Q310" s="11">
        <v>6295</v>
      </c>
      <c r="R310" s="11">
        <v>2550.3112999999998</v>
      </c>
      <c r="S310" s="11">
        <v>6092.4138999999996</v>
      </c>
      <c r="T310" s="11">
        <v>2235.5192000000002</v>
      </c>
      <c r="U310" s="11">
        <v>830</v>
      </c>
      <c r="V310" s="11">
        <v>1383</v>
      </c>
      <c r="W310" s="11">
        <v>604.44320000000005</v>
      </c>
      <c r="X310" s="11">
        <v>996.19740000000002</v>
      </c>
      <c r="Y310" s="11">
        <v>117.53319999999999</v>
      </c>
      <c r="Z310" s="11">
        <v>207.5119</v>
      </c>
    </row>
    <row r="311" spans="1:26" ht="13" x14ac:dyDescent="0.15">
      <c r="A311" s="10" t="s">
        <v>77</v>
      </c>
      <c r="B311" s="10">
        <v>8</v>
      </c>
      <c r="C311" s="11">
        <v>15497</v>
      </c>
      <c r="D311" s="11">
        <v>5235.5495000000001</v>
      </c>
      <c r="E311" s="11">
        <v>7048.6412</v>
      </c>
      <c r="F311" s="11">
        <v>5688.6347999999998</v>
      </c>
      <c r="G311" s="11">
        <v>8000</v>
      </c>
      <c r="H311" s="11">
        <v>3757.6783999999998</v>
      </c>
      <c r="I311" s="11">
        <v>2137.9874</v>
      </c>
      <c r="J311" s="11">
        <v>2725.5925999999999</v>
      </c>
      <c r="K311" s="11">
        <v>482</v>
      </c>
      <c r="L311" s="11">
        <v>525</v>
      </c>
      <c r="M311" s="11">
        <v>386.4785</v>
      </c>
      <c r="N311" s="11">
        <v>424.92790000000002</v>
      </c>
      <c r="O311" s="11">
        <v>103.4423</v>
      </c>
      <c r="P311" s="11">
        <v>113.20829999999999</v>
      </c>
      <c r="Q311" s="11">
        <v>6237</v>
      </c>
      <c r="R311" s="11">
        <v>2199.2274000000002</v>
      </c>
      <c r="S311" s="11">
        <v>6018.3883999999998</v>
      </c>
      <c r="T311" s="11">
        <v>2866.8960000000002</v>
      </c>
      <c r="U311" s="11">
        <v>1730</v>
      </c>
      <c r="V311" s="11">
        <v>2869</v>
      </c>
      <c r="W311" s="11">
        <v>694.25519999999995</v>
      </c>
      <c r="X311" s="11">
        <v>1242.8561</v>
      </c>
      <c r="Y311" s="11">
        <v>287.04360000000003</v>
      </c>
      <c r="Z311" s="11">
        <v>537.16240000000005</v>
      </c>
    </row>
    <row r="312" spans="1:26" ht="13" x14ac:dyDescent="0.15">
      <c r="A312" s="10" t="s">
        <v>77</v>
      </c>
      <c r="B312" s="10">
        <v>9</v>
      </c>
      <c r="C312" s="11">
        <v>44487</v>
      </c>
      <c r="D312" s="11">
        <v>33962.447200000002</v>
      </c>
      <c r="E312" s="11">
        <v>14552.1019</v>
      </c>
      <c r="F312" s="11">
        <v>13311.5183</v>
      </c>
      <c r="G312" s="11">
        <v>35234</v>
      </c>
      <c r="H312" s="11">
        <v>30910.439600000002</v>
      </c>
      <c r="I312" s="11">
        <v>9706.25809999999</v>
      </c>
      <c r="J312" s="11">
        <v>9617.5972000000002</v>
      </c>
      <c r="K312" s="11">
        <v>1954</v>
      </c>
      <c r="L312" s="11">
        <v>2442</v>
      </c>
      <c r="M312" s="11">
        <v>1599.5597</v>
      </c>
      <c r="N312" s="11">
        <v>1996.0364</v>
      </c>
      <c r="O312" s="11">
        <v>302.15699999999998</v>
      </c>
      <c r="P312" s="11">
        <v>352.8888</v>
      </c>
      <c r="Q312" s="11">
        <v>3000</v>
      </c>
      <c r="R312" s="11">
        <v>1235.0376000000001</v>
      </c>
      <c r="S312" s="11">
        <v>2708.4349000000002</v>
      </c>
      <c r="T312" s="11">
        <v>1752.5214000000001</v>
      </c>
      <c r="U312" s="11">
        <v>425</v>
      </c>
      <c r="V312" s="11">
        <v>847</v>
      </c>
      <c r="W312" s="11">
        <v>239.85210000000001</v>
      </c>
      <c r="X312" s="11">
        <v>471.32499999999999</v>
      </c>
      <c r="Y312" s="11">
        <v>55.196100000000001</v>
      </c>
      <c r="Z312" s="11">
        <v>121.51049999999999</v>
      </c>
    </row>
    <row r="313" spans="1:26" ht="13" x14ac:dyDescent="0.15">
      <c r="A313" s="10" t="s">
        <v>77</v>
      </c>
      <c r="B313" s="10">
        <v>10</v>
      </c>
      <c r="C313" s="11">
        <v>15894</v>
      </c>
      <c r="D313" s="11">
        <v>5134.3383000000003</v>
      </c>
      <c r="E313" s="11">
        <v>10377.6446</v>
      </c>
      <c r="F313" s="11">
        <v>4342.7174999999997</v>
      </c>
      <c r="G313" s="11">
        <v>6611</v>
      </c>
      <c r="H313" s="11">
        <v>3152.605</v>
      </c>
      <c r="I313" s="11">
        <v>2337.6667000000002</v>
      </c>
      <c r="J313" s="11">
        <v>1926.5938000000001</v>
      </c>
      <c r="K313" s="11">
        <v>511</v>
      </c>
      <c r="L313" s="11">
        <v>566</v>
      </c>
      <c r="M313" s="11">
        <v>361.35860000000002</v>
      </c>
      <c r="N313" s="11">
        <v>407.74290000000002</v>
      </c>
      <c r="O313" s="11">
        <v>157.1797</v>
      </c>
      <c r="P313" s="11">
        <v>169.7079</v>
      </c>
      <c r="Q313" s="11">
        <v>4920</v>
      </c>
      <c r="R313" s="11">
        <v>908.35140000000001</v>
      </c>
      <c r="S313" s="11">
        <v>6550.2130999999999</v>
      </c>
      <c r="T313" s="11">
        <v>1230.5310999999999</v>
      </c>
      <c r="U313" s="11">
        <v>1468</v>
      </c>
      <c r="V313" s="11">
        <v>2518</v>
      </c>
      <c r="W313" s="11">
        <v>385.81790000000001</v>
      </c>
      <c r="X313" s="11">
        <v>692.53250000000003</v>
      </c>
      <c r="Y313" s="11">
        <v>145.57740000000001</v>
      </c>
      <c r="Z313" s="11">
        <v>282.74650000000003</v>
      </c>
    </row>
    <row r="314" spans="1:26" ht="13" x14ac:dyDescent="0.15">
      <c r="A314" s="10" t="s">
        <v>77</v>
      </c>
      <c r="B314" s="10">
        <v>11</v>
      </c>
      <c r="C314" s="11">
        <v>11880</v>
      </c>
      <c r="D314" s="11">
        <v>4429.8261000000002</v>
      </c>
      <c r="E314" s="11">
        <v>6341.0087000000003</v>
      </c>
      <c r="F314" s="11">
        <v>4879.192</v>
      </c>
      <c r="G314" s="11">
        <v>4924</v>
      </c>
      <c r="H314" s="11">
        <v>3180.181</v>
      </c>
      <c r="I314" s="11">
        <v>1395.8027999999999</v>
      </c>
      <c r="J314" s="11">
        <v>1343.5059000000001</v>
      </c>
      <c r="K314" s="11">
        <v>1213</v>
      </c>
      <c r="L314" s="11">
        <v>1359</v>
      </c>
      <c r="M314" s="11">
        <v>929.75829999999996</v>
      </c>
      <c r="N314" s="11">
        <v>1047.3241</v>
      </c>
      <c r="O314" s="11">
        <v>323.33210000000003</v>
      </c>
      <c r="P314" s="11">
        <v>346.06490000000002</v>
      </c>
      <c r="Q314" s="11">
        <v>4229</v>
      </c>
      <c r="R314" s="11">
        <v>1283.9944</v>
      </c>
      <c r="S314" s="11">
        <v>3855.0837000000001</v>
      </c>
      <c r="T314" s="11">
        <v>2212.9875000000002</v>
      </c>
      <c r="U314" s="11">
        <v>1620</v>
      </c>
      <c r="V314" s="11">
        <v>2498</v>
      </c>
      <c r="W314" s="11">
        <v>698.49710000000005</v>
      </c>
      <c r="X314" s="11">
        <v>1161.7556999999999</v>
      </c>
      <c r="Y314" s="11">
        <v>455.35640000000001</v>
      </c>
      <c r="Z314" s="11">
        <v>771.50739999999996</v>
      </c>
    </row>
    <row r="315" spans="1:26" ht="13" x14ac:dyDescent="0.15">
      <c r="A315" s="10" t="s">
        <v>77</v>
      </c>
      <c r="B315" s="10">
        <v>12</v>
      </c>
      <c r="C315" s="11">
        <v>15909</v>
      </c>
      <c r="D315" s="11">
        <v>5222.9485999999997</v>
      </c>
      <c r="E315" s="11">
        <v>10314.2693</v>
      </c>
      <c r="F315" s="11">
        <v>5154.2609000000002</v>
      </c>
      <c r="G315" s="11">
        <v>8633</v>
      </c>
      <c r="H315" s="11">
        <v>4060.5904999999998</v>
      </c>
      <c r="I315" s="11">
        <v>3473.0918000000001</v>
      </c>
      <c r="J315" s="11">
        <v>2903.8301000000001</v>
      </c>
      <c r="K315" s="11">
        <v>840</v>
      </c>
      <c r="L315" s="11">
        <v>961</v>
      </c>
      <c r="M315" s="11">
        <v>654.27629999999999</v>
      </c>
      <c r="N315" s="11">
        <v>749.83870000000002</v>
      </c>
      <c r="O315" s="11">
        <v>207.80699999999999</v>
      </c>
      <c r="P315" s="11">
        <v>222.77680000000001</v>
      </c>
      <c r="Q315" s="11">
        <v>8100</v>
      </c>
      <c r="R315" s="11">
        <v>1953.3219999999999</v>
      </c>
      <c r="S315" s="11">
        <v>10486.863300000001</v>
      </c>
      <c r="T315" s="11">
        <v>2468.8607000000002</v>
      </c>
      <c r="U315" s="11">
        <v>2344</v>
      </c>
      <c r="V315" s="11">
        <v>3782</v>
      </c>
      <c r="W315" s="11">
        <v>706.005</v>
      </c>
      <c r="X315" s="11">
        <v>1241.1795999999999</v>
      </c>
      <c r="Y315" s="11">
        <v>309.26260000000002</v>
      </c>
      <c r="Z315" s="11">
        <v>596.93240000000003</v>
      </c>
    </row>
    <row r="316" spans="1:26" ht="13" x14ac:dyDescent="0.15">
      <c r="A316" s="10" t="s">
        <v>77</v>
      </c>
      <c r="B316" s="10">
        <v>13</v>
      </c>
      <c r="C316" s="11">
        <v>14709</v>
      </c>
      <c r="D316" s="11">
        <v>2679.4801000000002</v>
      </c>
      <c r="E316" s="11">
        <v>11572.2302</v>
      </c>
      <c r="F316" s="11">
        <v>4794.4561999999996</v>
      </c>
      <c r="G316" s="11">
        <v>4560</v>
      </c>
      <c r="H316" s="11">
        <v>1640.7551000000001</v>
      </c>
      <c r="I316" s="11">
        <v>2124.6055000000001</v>
      </c>
      <c r="J316" s="11">
        <v>1527.0985000000001</v>
      </c>
      <c r="K316" s="11">
        <v>465</v>
      </c>
      <c r="L316" s="11">
        <v>512</v>
      </c>
      <c r="M316" s="11">
        <v>343.58260000000001</v>
      </c>
      <c r="N316" s="11">
        <v>380.1936</v>
      </c>
      <c r="O316" s="11">
        <v>158.4083</v>
      </c>
      <c r="P316" s="11">
        <v>175.73150000000001</v>
      </c>
      <c r="Q316" s="11">
        <v>2954</v>
      </c>
      <c r="R316" s="11">
        <v>505.39429999999999</v>
      </c>
      <c r="S316" s="11">
        <v>3526.2231999999999</v>
      </c>
      <c r="T316" s="11">
        <v>946.45600000000002</v>
      </c>
      <c r="U316" s="11">
        <v>926</v>
      </c>
      <c r="V316" s="11">
        <v>1447</v>
      </c>
      <c r="W316" s="11">
        <v>243.86510000000001</v>
      </c>
      <c r="X316" s="11">
        <v>444.61419999999998</v>
      </c>
      <c r="Y316" s="11">
        <v>137.1208</v>
      </c>
      <c r="Z316" s="11">
        <v>262.18529999999998</v>
      </c>
    </row>
    <row r="317" spans="1:26" ht="13" x14ac:dyDescent="0.15">
      <c r="A317" s="10" t="s">
        <v>77</v>
      </c>
      <c r="B317" s="10">
        <v>14</v>
      </c>
      <c r="C317" s="11">
        <v>15338</v>
      </c>
      <c r="D317" s="11">
        <v>9095.1321000000007</v>
      </c>
      <c r="E317" s="11">
        <v>8599.7590999999993</v>
      </c>
      <c r="F317" s="11">
        <v>3894.0230000000001</v>
      </c>
      <c r="G317" s="11">
        <v>8024</v>
      </c>
      <c r="H317" s="11">
        <v>7303.7116999999998</v>
      </c>
      <c r="I317" s="11">
        <v>2545.7921000000001</v>
      </c>
      <c r="J317" s="11">
        <v>1676.1264000000001</v>
      </c>
      <c r="K317" s="11">
        <v>1250</v>
      </c>
      <c r="L317" s="11">
        <v>1440</v>
      </c>
      <c r="M317" s="11">
        <v>993.61900000000003</v>
      </c>
      <c r="N317" s="11">
        <v>1145.2347</v>
      </c>
      <c r="O317" s="11">
        <v>230.52379999999999</v>
      </c>
      <c r="P317" s="11">
        <v>255.44810000000001</v>
      </c>
      <c r="Q317" s="11">
        <v>5573</v>
      </c>
      <c r="R317" s="11">
        <v>1650.8605</v>
      </c>
      <c r="S317" s="11">
        <v>5573.1746999999996</v>
      </c>
      <c r="T317" s="11">
        <v>1620.3490999999999</v>
      </c>
      <c r="U317" s="11">
        <v>2030</v>
      </c>
      <c r="V317" s="11">
        <v>2938</v>
      </c>
      <c r="W317" s="11">
        <v>630.08680000000004</v>
      </c>
      <c r="X317" s="11">
        <v>1005.5712</v>
      </c>
      <c r="Y317" s="11">
        <v>280.1207</v>
      </c>
      <c r="Z317" s="11">
        <v>504.09870000000001</v>
      </c>
    </row>
    <row r="318" spans="1:26" ht="13" x14ac:dyDescent="0.15">
      <c r="A318" s="10" t="s">
        <v>77</v>
      </c>
      <c r="B318" s="10">
        <v>15</v>
      </c>
      <c r="C318" s="11">
        <v>18878</v>
      </c>
      <c r="D318" s="11">
        <v>425.45760000000001</v>
      </c>
      <c r="E318" s="11">
        <v>6086.5245000000004</v>
      </c>
      <c r="F318" s="11">
        <v>22123.151900000001</v>
      </c>
      <c r="G318" s="11">
        <v>6676</v>
      </c>
      <c r="H318" s="11">
        <v>145.678</v>
      </c>
      <c r="I318" s="11">
        <v>1607.1088</v>
      </c>
      <c r="J318" s="11">
        <v>6264.0905000000002</v>
      </c>
      <c r="K318" s="11">
        <v>965</v>
      </c>
      <c r="L318" s="11">
        <v>1041</v>
      </c>
      <c r="M318" s="11">
        <v>784.27620000000002</v>
      </c>
      <c r="N318" s="11">
        <v>849.03300000000002</v>
      </c>
      <c r="O318" s="11">
        <v>768.22680000000003</v>
      </c>
      <c r="P318" s="11">
        <v>830.40039999999999</v>
      </c>
      <c r="Q318" s="11">
        <v>6033</v>
      </c>
      <c r="R318" s="11">
        <v>189.4522</v>
      </c>
      <c r="S318" s="11">
        <v>2819.4168</v>
      </c>
      <c r="T318" s="11">
        <v>8334.7320999999993</v>
      </c>
      <c r="U318" s="11">
        <v>1305</v>
      </c>
      <c r="V318" s="11">
        <v>1981</v>
      </c>
      <c r="W318" s="11">
        <v>964.09820000000002</v>
      </c>
      <c r="X318" s="11">
        <v>1508.9449</v>
      </c>
      <c r="Y318" s="11">
        <v>915.38469999999995</v>
      </c>
      <c r="Z318" s="11">
        <v>1441.2159999999999</v>
      </c>
    </row>
    <row r="319" spans="1:26" ht="13" x14ac:dyDescent="0.15">
      <c r="A319" s="10" t="s">
        <v>77</v>
      </c>
      <c r="B319" s="10">
        <v>16</v>
      </c>
      <c r="C319" s="11">
        <v>17683</v>
      </c>
      <c r="D319" s="11">
        <v>655.18290000000002</v>
      </c>
      <c r="E319" s="11">
        <v>5634.5663999999997</v>
      </c>
      <c r="F319" s="11">
        <v>19187.802899999999</v>
      </c>
      <c r="G319" s="11">
        <v>8014</v>
      </c>
      <c r="H319" s="11">
        <v>287.3854</v>
      </c>
      <c r="I319" s="11">
        <v>2141.8000000000002</v>
      </c>
      <c r="J319" s="11">
        <v>7824.4893000000002</v>
      </c>
      <c r="K319" s="11">
        <v>1025</v>
      </c>
      <c r="L319" s="11">
        <v>1122</v>
      </c>
      <c r="M319" s="11">
        <v>824.55939999999998</v>
      </c>
      <c r="N319" s="11">
        <v>906.62739999999997</v>
      </c>
      <c r="O319" s="11">
        <v>784.53009999999995</v>
      </c>
      <c r="P319" s="11">
        <v>860.12580000000003</v>
      </c>
      <c r="Q319" s="11">
        <v>10936</v>
      </c>
      <c r="R319" s="11">
        <v>713.20280000000002</v>
      </c>
      <c r="S319" s="11">
        <v>5639.2453999999998</v>
      </c>
      <c r="T319" s="11">
        <v>15494.0501</v>
      </c>
      <c r="U319" s="11">
        <v>2317</v>
      </c>
      <c r="V319" s="11">
        <v>3582</v>
      </c>
      <c r="W319" s="11">
        <v>1602.771</v>
      </c>
      <c r="X319" s="11">
        <v>2524.8128000000002</v>
      </c>
      <c r="Y319" s="11">
        <v>1487.4079999999999</v>
      </c>
      <c r="Z319" s="11">
        <v>2340.1934000000001</v>
      </c>
    </row>
    <row r="320" spans="1:26" ht="13" x14ac:dyDescent="0.15">
      <c r="A320" s="10" t="s">
        <v>77</v>
      </c>
      <c r="B320" s="10">
        <v>17</v>
      </c>
      <c r="C320" s="11">
        <v>15275</v>
      </c>
      <c r="D320" s="11">
        <v>6859.0778</v>
      </c>
      <c r="E320" s="11">
        <v>9075.2533999999996</v>
      </c>
      <c r="F320" s="11">
        <v>4384.0272999999997</v>
      </c>
      <c r="G320" s="11">
        <v>8174</v>
      </c>
      <c r="H320" s="11">
        <v>4838.5095000000001</v>
      </c>
      <c r="I320" s="11">
        <v>2906.8541</v>
      </c>
      <c r="J320" s="11">
        <v>2426.0825</v>
      </c>
      <c r="K320" s="11">
        <v>886</v>
      </c>
      <c r="L320" s="11">
        <v>974</v>
      </c>
      <c r="M320" s="11">
        <v>661.90750000000003</v>
      </c>
      <c r="N320" s="11">
        <v>725.86829999999998</v>
      </c>
      <c r="O320" s="11">
        <v>277.68880000000001</v>
      </c>
      <c r="P320" s="11">
        <v>301.96510000000001</v>
      </c>
      <c r="Q320" s="11">
        <v>4391</v>
      </c>
      <c r="R320" s="11">
        <v>1295.271</v>
      </c>
      <c r="S320" s="11">
        <v>5273.3182999999999</v>
      </c>
      <c r="T320" s="11">
        <v>1384.5346</v>
      </c>
      <c r="U320" s="11">
        <v>1289</v>
      </c>
      <c r="V320" s="11">
        <v>2176</v>
      </c>
      <c r="W320" s="11">
        <v>387.81020000000001</v>
      </c>
      <c r="X320" s="11">
        <v>697.38750000000005</v>
      </c>
      <c r="Y320" s="11">
        <v>184.43340000000001</v>
      </c>
      <c r="Z320" s="11">
        <v>351.55290000000002</v>
      </c>
    </row>
    <row r="321" spans="1:26" ht="13" x14ac:dyDescent="0.15">
      <c r="A321" s="10" t="s">
        <v>77</v>
      </c>
      <c r="B321" s="10">
        <v>18</v>
      </c>
      <c r="C321" s="11">
        <v>39925</v>
      </c>
      <c r="D321" s="11">
        <v>28983.126499999998</v>
      </c>
      <c r="E321" s="11">
        <v>15139.390100000001</v>
      </c>
      <c r="F321" s="11">
        <v>13323.827600000001</v>
      </c>
      <c r="G321" s="11">
        <v>33406</v>
      </c>
      <c r="H321" s="11">
        <v>27169.992699999999</v>
      </c>
      <c r="I321" s="11">
        <v>10765.106400000001</v>
      </c>
      <c r="J321" s="11">
        <v>10078.8145</v>
      </c>
      <c r="K321" s="11">
        <v>1273</v>
      </c>
      <c r="L321" s="11">
        <v>1581</v>
      </c>
      <c r="M321" s="11">
        <v>1052.5989999999999</v>
      </c>
      <c r="N321" s="11">
        <v>1299.3142</v>
      </c>
      <c r="O321" s="11">
        <v>322.81650000000002</v>
      </c>
      <c r="P321" s="11">
        <v>393.6968</v>
      </c>
      <c r="Q321" s="11">
        <v>3590</v>
      </c>
      <c r="R321" s="11">
        <v>1272.4849999999999</v>
      </c>
      <c r="S321" s="11">
        <v>4667.1845000000003</v>
      </c>
      <c r="T321" s="11">
        <v>2367.5445</v>
      </c>
      <c r="U321" s="11">
        <v>100</v>
      </c>
      <c r="V321" s="11">
        <v>182</v>
      </c>
      <c r="W321" s="11">
        <v>57.880200000000002</v>
      </c>
      <c r="X321" s="11">
        <v>105.3164</v>
      </c>
      <c r="Y321" s="11">
        <v>30.010899999999999</v>
      </c>
      <c r="Z321" s="11">
        <v>54.870800000000003</v>
      </c>
    </row>
    <row r="322" spans="1:26" ht="13" x14ac:dyDescent="0.15">
      <c r="A322" s="10" t="s">
        <v>77</v>
      </c>
      <c r="B322" s="10">
        <v>19</v>
      </c>
      <c r="C322" s="11">
        <v>11225</v>
      </c>
      <c r="D322" s="11">
        <v>1825.2464</v>
      </c>
      <c r="E322" s="11">
        <v>7270.7078000000001</v>
      </c>
      <c r="F322" s="11">
        <v>5592.6876000000002</v>
      </c>
      <c r="G322" s="11">
        <v>2743</v>
      </c>
      <c r="H322" s="11">
        <v>1034.4148</v>
      </c>
      <c r="I322" s="11">
        <v>968.68690000000004</v>
      </c>
      <c r="J322" s="11">
        <v>1249.1375</v>
      </c>
      <c r="K322" s="11">
        <v>211</v>
      </c>
      <c r="L322" s="11">
        <v>236</v>
      </c>
      <c r="M322" s="11">
        <v>158.47110000000001</v>
      </c>
      <c r="N322" s="11">
        <v>180.20949999999999</v>
      </c>
      <c r="O322" s="11">
        <v>78.531899999999993</v>
      </c>
      <c r="P322" s="11">
        <v>87.613600000000005</v>
      </c>
      <c r="Q322" s="11">
        <v>3560</v>
      </c>
      <c r="R322" s="11">
        <v>502.54500000000002</v>
      </c>
      <c r="S322" s="11">
        <v>3916.6244000000002</v>
      </c>
      <c r="T322" s="11">
        <v>1647.9791</v>
      </c>
      <c r="U322" s="11">
        <v>747</v>
      </c>
      <c r="V322" s="11">
        <v>1100</v>
      </c>
      <c r="W322" s="11">
        <v>215.58009999999999</v>
      </c>
      <c r="X322" s="11">
        <v>357.94959999999998</v>
      </c>
      <c r="Y322" s="11">
        <v>137.8038</v>
      </c>
      <c r="Z322" s="11">
        <v>245.6532</v>
      </c>
    </row>
    <row r="323" spans="1:26" ht="13" x14ac:dyDescent="0.15">
      <c r="A323" s="10" t="s">
        <v>77</v>
      </c>
      <c r="B323" s="10">
        <v>20</v>
      </c>
      <c r="C323" s="11">
        <v>32224</v>
      </c>
      <c r="D323" s="11">
        <v>3118.1030000000001</v>
      </c>
      <c r="E323" s="11">
        <v>12260.708199999999</v>
      </c>
      <c r="F323" s="11">
        <v>27609.526399999999</v>
      </c>
      <c r="G323" s="11">
        <v>19734</v>
      </c>
      <c r="H323" s="11">
        <v>2243.8593000000001</v>
      </c>
      <c r="I323" s="11">
        <v>6736.7154</v>
      </c>
      <c r="J323" s="11">
        <v>15767.052799999999</v>
      </c>
      <c r="K323" s="11">
        <v>843</v>
      </c>
      <c r="L323" s="11">
        <v>948</v>
      </c>
      <c r="M323" s="11">
        <v>644.99450000000002</v>
      </c>
      <c r="N323" s="11">
        <v>731.98620000000005</v>
      </c>
      <c r="O323" s="11">
        <v>570.01890000000003</v>
      </c>
      <c r="P323" s="11">
        <v>640.05930000000001</v>
      </c>
      <c r="Q323" s="11">
        <v>6421</v>
      </c>
      <c r="R323" s="11">
        <v>1246.8598</v>
      </c>
      <c r="S323" s="11">
        <v>5770.3796000000002</v>
      </c>
      <c r="T323" s="11">
        <v>6664.4201000000003</v>
      </c>
      <c r="U323" s="11">
        <v>1427</v>
      </c>
      <c r="V323" s="11">
        <v>2394</v>
      </c>
      <c r="W323" s="11">
        <v>787.9665</v>
      </c>
      <c r="X323" s="11">
        <v>1369.4041</v>
      </c>
      <c r="Y323" s="11">
        <v>587.96230000000003</v>
      </c>
      <c r="Z323" s="11">
        <v>1047.7393</v>
      </c>
    </row>
    <row r="324" spans="1:26" ht="13" x14ac:dyDescent="0.15">
      <c r="A324" s="10" t="s">
        <v>77</v>
      </c>
      <c r="B324" s="10">
        <v>21</v>
      </c>
      <c r="C324" s="11">
        <v>16308</v>
      </c>
      <c r="D324" s="11">
        <v>1628.3218999999999</v>
      </c>
      <c r="E324" s="11">
        <v>11872.0393</v>
      </c>
      <c r="F324" s="11">
        <v>7051.1737000000003</v>
      </c>
      <c r="G324" s="11">
        <v>5083</v>
      </c>
      <c r="H324" s="11">
        <v>771.1508</v>
      </c>
      <c r="I324" s="11">
        <v>2351.8094999999998</v>
      </c>
      <c r="J324" s="11">
        <v>2486.3991999999998</v>
      </c>
      <c r="K324" s="11">
        <v>284</v>
      </c>
      <c r="L324" s="11">
        <v>295</v>
      </c>
      <c r="M324" s="11">
        <v>194.97210000000001</v>
      </c>
      <c r="N324" s="11">
        <v>203.49119999999999</v>
      </c>
      <c r="O324" s="11">
        <v>134.22810000000001</v>
      </c>
      <c r="P324" s="11">
        <v>140.52680000000001</v>
      </c>
      <c r="Q324" s="11">
        <v>5787</v>
      </c>
      <c r="R324" s="11">
        <v>783.74900000000002</v>
      </c>
      <c r="S324" s="11">
        <v>7840.0495000000001</v>
      </c>
      <c r="T324" s="11">
        <v>2800.9955</v>
      </c>
      <c r="U324" s="11">
        <v>1429</v>
      </c>
      <c r="V324" s="11">
        <v>2416</v>
      </c>
      <c r="W324" s="11">
        <v>443.76299999999998</v>
      </c>
      <c r="X324" s="11">
        <v>839.19669999999996</v>
      </c>
      <c r="Y324" s="11">
        <v>290.74540000000002</v>
      </c>
      <c r="Z324" s="11">
        <v>562.53089999999997</v>
      </c>
    </row>
    <row r="325" spans="1:26" ht="13" x14ac:dyDescent="0.15">
      <c r="A325" s="10" t="s">
        <v>77</v>
      </c>
      <c r="B325" s="10">
        <v>22</v>
      </c>
      <c r="C325" s="11">
        <v>18654</v>
      </c>
      <c r="D325" s="11">
        <v>4754.1333999999997</v>
      </c>
      <c r="E325" s="11">
        <v>9006.0892000000003</v>
      </c>
      <c r="F325" s="11">
        <v>5029.5793000000003</v>
      </c>
      <c r="G325" s="11">
        <v>5160</v>
      </c>
      <c r="H325" s="11">
        <v>2489.8642</v>
      </c>
      <c r="I325" s="11">
        <v>1436.8717999999999</v>
      </c>
      <c r="J325" s="11">
        <v>1259.4075</v>
      </c>
      <c r="K325" s="11">
        <v>1112</v>
      </c>
      <c r="L325" s="11">
        <v>1273</v>
      </c>
      <c r="M325" s="11">
        <v>873.66790000000003</v>
      </c>
      <c r="N325" s="11">
        <v>1007.8012</v>
      </c>
      <c r="O325" s="11">
        <v>203.99270000000001</v>
      </c>
      <c r="P325" s="11">
        <v>224.15819999999999</v>
      </c>
      <c r="Q325" s="11">
        <v>7263</v>
      </c>
      <c r="R325" s="11">
        <v>2510.7692999999999</v>
      </c>
      <c r="S325" s="11">
        <v>6720.6659</v>
      </c>
      <c r="T325" s="11">
        <v>2458.3503999999998</v>
      </c>
      <c r="U325" s="11">
        <v>3026</v>
      </c>
      <c r="V325" s="11">
        <v>5303</v>
      </c>
      <c r="W325" s="11">
        <v>1416.1271999999999</v>
      </c>
      <c r="X325" s="11">
        <v>2582.1617000000001</v>
      </c>
      <c r="Y325" s="11">
        <v>455.39100000000002</v>
      </c>
      <c r="Z325" s="11">
        <v>909.40419999999995</v>
      </c>
    </row>
    <row r="326" spans="1:26" ht="13" x14ac:dyDescent="0.15">
      <c r="A326" s="10" t="s">
        <v>77</v>
      </c>
      <c r="B326" s="10">
        <v>23</v>
      </c>
      <c r="C326" s="11">
        <v>17359</v>
      </c>
      <c r="D326" s="11">
        <v>972.2799</v>
      </c>
      <c r="E326" s="11">
        <v>7281.9098000000004</v>
      </c>
      <c r="F326" s="11">
        <v>16456.8815</v>
      </c>
      <c r="G326" s="11">
        <v>5477</v>
      </c>
      <c r="H326" s="11">
        <v>418.66070000000002</v>
      </c>
      <c r="I326" s="11">
        <v>1548.3860999999999</v>
      </c>
      <c r="J326" s="11">
        <v>4609.4826000000003</v>
      </c>
      <c r="K326" s="11">
        <v>675</v>
      </c>
      <c r="L326" s="11">
        <v>747</v>
      </c>
      <c r="M326" s="11">
        <v>527.41160000000002</v>
      </c>
      <c r="N326" s="11">
        <v>587.39239999999995</v>
      </c>
      <c r="O326" s="11">
        <v>474.10829999999999</v>
      </c>
      <c r="P326" s="11">
        <v>523.80999999999995</v>
      </c>
      <c r="Q326" s="11">
        <v>7713</v>
      </c>
      <c r="R326" s="11">
        <v>859.32740000000001</v>
      </c>
      <c r="S326" s="11">
        <v>5761.6016</v>
      </c>
      <c r="T326" s="11">
        <v>6888.8026</v>
      </c>
      <c r="U326" s="11">
        <v>1889</v>
      </c>
      <c r="V326" s="11">
        <v>3041</v>
      </c>
      <c r="W326" s="11">
        <v>909.02250000000004</v>
      </c>
      <c r="X326" s="11">
        <v>1552.1261999999999</v>
      </c>
      <c r="Y326" s="11">
        <v>669.14080000000001</v>
      </c>
      <c r="Z326" s="11">
        <v>1174.0721000000001</v>
      </c>
    </row>
    <row r="327" spans="1:26" ht="13" x14ac:dyDescent="0.15">
      <c r="A327" s="10" t="s">
        <v>77</v>
      </c>
      <c r="B327" s="10">
        <v>24</v>
      </c>
      <c r="C327" s="11">
        <v>17866</v>
      </c>
      <c r="D327" s="11">
        <v>2812.2811000000002</v>
      </c>
      <c r="E327" s="11">
        <v>13200.9447</v>
      </c>
      <c r="F327" s="11">
        <v>3721.7494999999999</v>
      </c>
      <c r="G327" s="11">
        <v>4747</v>
      </c>
      <c r="H327" s="11">
        <v>1566.9222</v>
      </c>
      <c r="I327" s="11">
        <v>1931.5461</v>
      </c>
      <c r="J327" s="11">
        <v>1500.5243</v>
      </c>
      <c r="K327" s="11">
        <v>127</v>
      </c>
      <c r="L327" s="11">
        <v>135</v>
      </c>
      <c r="M327" s="11">
        <v>82.650099999999995</v>
      </c>
      <c r="N327" s="11">
        <v>89.835899999999995</v>
      </c>
      <c r="O327" s="11">
        <v>32.483699999999999</v>
      </c>
      <c r="P327" s="11">
        <v>34.984099999999998</v>
      </c>
      <c r="Q327" s="11">
        <v>8732</v>
      </c>
      <c r="R327" s="11">
        <v>1633.2458999999999</v>
      </c>
      <c r="S327" s="11">
        <v>13093.8027</v>
      </c>
      <c r="T327" s="11">
        <v>1887.5436999999999</v>
      </c>
      <c r="U327" s="11">
        <v>1138</v>
      </c>
      <c r="V327" s="11">
        <v>1942</v>
      </c>
      <c r="W327" s="11">
        <v>274.45310000000001</v>
      </c>
      <c r="X327" s="11">
        <v>503.40570000000002</v>
      </c>
      <c r="Y327" s="11">
        <v>93.718699999999998</v>
      </c>
      <c r="Z327" s="11">
        <v>180.64340000000001</v>
      </c>
    </row>
    <row r="328" spans="1:26" ht="13" x14ac:dyDescent="0.15">
      <c r="A328" s="10" t="s">
        <v>77</v>
      </c>
      <c r="B328" s="10">
        <v>25</v>
      </c>
      <c r="C328" s="11">
        <v>15813</v>
      </c>
      <c r="D328" s="11">
        <v>6724.2340000000004</v>
      </c>
      <c r="E328" s="11">
        <v>9262.8410000000003</v>
      </c>
      <c r="F328" s="11">
        <v>4193.5290999999997</v>
      </c>
      <c r="G328" s="11">
        <v>8732</v>
      </c>
      <c r="H328" s="11">
        <v>5467.0801000000001</v>
      </c>
      <c r="I328" s="11">
        <v>2851.6069000000002</v>
      </c>
      <c r="J328" s="11">
        <v>2297.7123000000001</v>
      </c>
      <c r="K328" s="11">
        <v>432</v>
      </c>
      <c r="L328" s="11">
        <v>505</v>
      </c>
      <c r="M328" s="11">
        <v>331.22590000000002</v>
      </c>
      <c r="N328" s="11">
        <v>389.41669999999999</v>
      </c>
      <c r="O328" s="11">
        <v>81.899799999999999</v>
      </c>
      <c r="P328" s="11">
        <v>95.9208</v>
      </c>
      <c r="Q328" s="11">
        <v>4582</v>
      </c>
      <c r="R328" s="11">
        <v>1295.3995</v>
      </c>
      <c r="S328" s="11">
        <v>5847.1952000000001</v>
      </c>
      <c r="T328" s="11">
        <v>1252.0514000000001</v>
      </c>
      <c r="U328" s="11">
        <v>736</v>
      </c>
      <c r="V328" s="11">
        <v>1110</v>
      </c>
      <c r="W328" s="11">
        <v>188.36199999999999</v>
      </c>
      <c r="X328" s="11">
        <v>320.6386</v>
      </c>
      <c r="Y328" s="11">
        <v>75.717500000000001</v>
      </c>
      <c r="Z328" s="11">
        <v>155.18809999999999</v>
      </c>
    </row>
    <row r="329" spans="1:26" ht="13" x14ac:dyDescent="0.15">
      <c r="A329" s="10" t="s">
        <v>77</v>
      </c>
      <c r="B329" s="10">
        <v>26</v>
      </c>
      <c r="C329" s="11">
        <v>13068</v>
      </c>
      <c r="D329" s="11">
        <v>2832.1831000000002</v>
      </c>
      <c r="E329" s="11">
        <v>8978.9655999999995</v>
      </c>
      <c r="F329" s="11">
        <v>2882.1419999999998</v>
      </c>
      <c r="G329" s="11">
        <v>3506</v>
      </c>
      <c r="H329" s="11">
        <v>1510.7629999999999</v>
      </c>
      <c r="I329" s="11">
        <v>1251.5709999999999</v>
      </c>
      <c r="J329" s="11">
        <v>852.42909999999995</v>
      </c>
      <c r="K329" s="11">
        <v>286</v>
      </c>
      <c r="L329" s="11">
        <v>326</v>
      </c>
      <c r="M329" s="11">
        <v>205.27010000000001</v>
      </c>
      <c r="N329" s="11">
        <v>237.28749999999999</v>
      </c>
      <c r="O329" s="11">
        <v>43.568399999999997</v>
      </c>
      <c r="P329" s="11">
        <v>46.353700000000003</v>
      </c>
      <c r="Q329" s="11">
        <v>7110</v>
      </c>
      <c r="R329" s="11">
        <v>2081.4463999999998</v>
      </c>
      <c r="S329" s="11">
        <v>8153.9823999999999</v>
      </c>
      <c r="T329" s="11">
        <v>1532.3263999999999</v>
      </c>
      <c r="U329" s="11">
        <v>2887</v>
      </c>
      <c r="V329" s="11">
        <v>4519</v>
      </c>
      <c r="W329" s="11">
        <v>951.49</v>
      </c>
      <c r="X329" s="11">
        <v>1609.8453</v>
      </c>
      <c r="Y329" s="11">
        <v>273.24630000000002</v>
      </c>
      <c r="Z329" s="11">
        <v>524.21479999999997</v>
      </c>
    </row>
    <row r="330" spans="1:26" ht="13" x14ac:dyDescent="0.15">
      <c r="A330" s="10" t="s">
        <v>77</v>
      </c>
      <c r="B330" s="10">
        <v>27</v>
      </c>
      <c r="C330" s="11">
        <v>16535</v>
      </c>
      <c r="D330" s="11">
        <v>1368.3653999999999</v>
      </c>
      <c r="E330" s="11">
        <v>7867.2956999999997</v>
      </c>
      <c r="F330" s="11">
        <v>14312.6872</v>
      </c>
      <c r="G330" s="11">
        <v>5224</v>
      </c>
      <c r="H330" s="11">
        <v>535.2106</v>
      </c>
      <c r="I330" s="11">
        <v>1701.2574999999999</v>
      </c>
      <c r="J330" s="11">
        <v>4073.6179000000002</v>
      </c>
      <c r="K330" s="11">
        <v>661</v>
      </c>
      <c r="L330" s="11">
        <v>718</v>
      </c>
      <c r="M330" s="11">
        <v>492.97800000000001</v>
      </c>
      <c r="N330" s="11">
        <v>540.75390000000004</v>
      </c>
      <c r="O330" s="11">
        <v>447.80349999999999</v>
      </c>
      <c r="P330" s="11">
        <v>491.39499999999998</v>
      </c>
      <c r="Q330" s="11">
        <v>4028</v>
      </c>
      <c r="R330" s="11">
        <v>502.33359999999999</v>
      </c>
      <c r="S330" s="11">
        <v>3603.444</v>
      </c>
      <c r="T330" s="11">
        <v>3250.2422999999999</v>
      </c>
      <c r="U330" s="11">
        <v>761</v>
      </c>
      <c r="V330" s="11">
        <v>1273</v>
      </c>
      <c r="W330" s="11">
        <v>316.71789999999999</v>
      </c>
      <c r="X330" s="11">
        <v>604.3261</v>
      </c>
      <c r="Y330" s="11">
        <v>246.93029999999999</v>
      </c>
      <c r="Z330" s="11">
        <v>486.26760000000002</v>
      </c>
    </row>
    <row r="331" spans="1:26" ht="13" x14ac:dyDescent="0.15">
      <c r="A331" s="10" t="s">
        <v>77</v>
      </c>
      <c r="B331" s="10">
        <v>28</v>
      </c>
      <c r="C331" s="11">
        <v>23746</v>
      </c>
      <c r="D331" s="11">
        <v>2436.7687999999998</v>
      </c>
      <c r="E331" s="11">
        <v>8096.6678000000002</v>
      </c>
      <c r="F331" s="11">
        <v>24320.877499999999</v>
      </c>
      <c r="G331" s="11">
        <v>11478</v>
      </c>
      <c r="H331" s="11">
        <v>1759.2391</v>
      </c>
      <c r="I331" s="11">
        <v>3288.2368999999999</v>
      </c>
      <c r="J331" s="11">
        <v>9868.4313000000002</v>
      </c>
      <c r="K331" s="11">
        <v>1332</v>
      </c>
      <c r="L331" s="11">
        <v>1496</v>
      </c>
      <c r="M331" s="11">
        <v>1060.8198</v>
      </c>
      <c r="N331" s="11">
        <v>1198.9104</v>
      </c>
      <c r="O331" s="11">
        <v>940.21799999999996</v>
      </c>
      <c r="P331" s="11">
        <v>1066.9527</v>
      </c>
      <c r="Q331" s="11">
        <v>6265</v>
      </c>
      <c r="R331" s="11">
        <v>612.90030000000002</v>
      </c>
      <c r="S331" s="11">
        <v>3864.5956999999999</v>
      </c>
      <c r="T331" s="11">
        <v>7707.2312000000002</v>
      </c>
      <c r="U331" s="11">
        <v>1298</v>
      </c>
      <c r="V331" s="11">
        <v>2128</v>
      </c>
      <c r="W331" s="11">
        <v>673.90750000000003</v>
      </c>
      <c r="X331" s="11">
        <v>1177.9975999999999</v>
      </c>
      <c r="Y331" s="11">
        <v>534.61360000000002</v>
      </c>
      <c r="Z331" s="11">
        <v>956.73559999999998</v>
      </c>
    </row>
    <row r="332" spans="1:26" ht="13" x14ac:dyDescent="0.15">
      <c r="A332" s="10" t="s">
        <v>77</v>
      </c>
      <c r="B332" s="10">
        <v>29</v>
      </c>
      <c r="C332" s="11">
        <v>30547</v>
      </c>
      <c r="D332" s="11">
        <v>8884.4668000000001</v>
      </c>
      <c r="E332" s="11">
        <v>9481.6404000000002</v>
      </c>
      <c r="F332" s="11">
        <v>22817.8069</v>
      </c>
      <c r="G332" s="11">
        <v>23443</v>
      </c>
      <c r="H332" s="11">
        <v>7919.0599000000002</v>
      </c>
      <c r="I332" s="11">
        <v>6590.1432000000004</v>
      </c>
      <c r="J332" s="11">
        <v>15934.6322</v>
      </c>
      <c r="K332" s="11">
        <v>1349</v>
      </c>
      <c r="L332" s="11">
        <v>1553</v>
      </c>
      <c r="M332" s="11">
        <v>1101.6455000000001</v>
      </c>
      <c r="N332" s="11">
        <v>1267.8670999999999</v>
      </c>
      <c r="O332" s="11">
        <v>543.1662</v>
      </c>
      <c r="P332" s="11">
        <v>614.79899999999998</v>
      </c>
      <c r="Q332" s="11">
        <v>4026</v>
      </c>
      <c r="R332" s="11">
        <v>843.59230000000002</v>
      </c>
      <c r="S332" s="11">
        <v>2839.6927000000001</v>
      </c>
      <c r="T332" s="11">
        <v>5430.1872000000003</v>
      </c>
      <c r="U332" s="11">
        <v>328</v>
      </c>
      <c r="V332" s="11">
        <v>582</v>
      </c>
      <c r="W332" s="11">
        <v>181.57130000000001</v>
      </c>
      <c r="X332" s="11">
        <v>326.94589999999999</v>
      </c>
      <c r="Y332" s="11">
        <v>112.831</v>
      </c>
      <c r="Z332" s="11">
        <v>199.66210000000001</v>
      </c>
    </row>
    <row r="333" spans="1:26" ht="13" x14ac:dyDescent="0.15">
      <c r="A333" s="10" t="s">
        <v>77</v>
      </c>
      <c r="B333" s="10">
        <v>30</v>
      </c>
      <c r="C333" s="11">
        <v>46934</v>
      </c>
      <c r="D333" s="11">
        <v>37797.304300000003</v>
      </c>
      <c r="E333" s="11">
        <v>17430.673200000001</v>
      </c>
      <c r="F333" s="11">
        <v>15185.623100000001</v>
      </c>
      <c r="G333" s="11">
        <v>39505</v>
      </c>
      <c r="H333" s="11">
        <v>34562.656900000002</v>
      </c>
      <c r="I333" s="11">
        <v>12501.864600000001</v>
      </c>
      <c r="J333" s="11">
        <v>11717.5906</v>
      </c>
      <c r="K333" s="11">
        <v>2802</v>
      </c>
      <c r="L333" s="11">
        <v>3651</v>
      </c>
      <c r="M333" s="11">
        <v>2313.4285</v>
      </c>
      <c r="N333" s="11">
        <v>3003.5628999999999</v>
      </c>
      <c r="O333" s="11">
        <v>642.88610000000006</v>
      </c>
      <c r="P333" s="11">
        <v>785.10799999999995</v>
      </c>
      <c r="Q333" s="11">
        <v>2898</v>
      </c>
      <c r="R333" s="11">
        <v>1485.1949</v>
      </c>
      <c r="S333" s="11">
        <v>4025.9544000000001</v>
      </c>
      <c r="T333" s="11">
        <v>1160.3674000000001</v>
      </c>
      <c r="U333" s="11">
        <v>391</v>
      </c>
      <c r="V333" s="11">
        <v>673</v>
      </c>
      <c r="W333" s="11">
        <v>218.8998</v>
      </c>
      <c r="X333" s="11">
        <v>385.55869999999999</v>
      </c>
      <c r="Y333" s="11">
        <v>66.436099999999996</v>
      </c>
      <c r="Z333" s="11">
        <v>133.6952</v>
      </c>
    </row>
    <row r="334" spans="1:26" ht="13" x14ac:dyDescent="0.15">
      <c r="A334" s="10" t="s">
        <v>77</v>
      </c>
      <c r="B334" s="10">
        <v>31</v>
      </c>
      <c r="C334" s="11">
        <v>10431</v>
      </c>
      <c r="D334" s="11">
        <v>2244.3964000000001</v>
      </c>
      <c r="E334" s="11">
        <v>8014.6498000000001</v>
      </c>
      <c r="F334" s="11">
        <v>2972.4985999999999</v>
      </c>
      <c r="G334" s="11">
        <v>2597</v>
      </c>
      <c r="H334" s="11">
        <v>1034.2114999999999</v>
      </c>
      <c r="I334" s="11">
        <v>938.56820000000005</v>
      </c>
      <c r="J334" s="11">
        <v>797.63400000000001</v>
      </c>
      <c r="K334" s="11">
        <v>574</v>
      </c>
      <c r="L334" s="11">
        <v>602</v>
      </c>
      <c r="M334" s="11">
        <v>407.39600000000002</v>
      </c>
      <c r="N334" s="11">
        <v>429.779</v>
      </c>
      <c r="O334" s="11">
        <v>153.6962</v>
      </c>
      <c r="P334" s="11">
        <v>160.88470000000001</v>
      </c>
      <c r="Q334" s="11">
        <v>6016</v>
      </c>
      <c r="R334" s="11">
        <v>1269.7425000000001</v>
      </c>
      <c r="S334" s="11">
        <v>7174.9525000000003</v>
      </c>
      <c r="T334" s="11">
        <v>1668.7458999999999</v>
      </c>
      <c r="U334" s="11">
        <v>2715</v>
      </c>
      <c r="V334" s="11">
        <v>4603</v>
      </c>
      <c r="W334" s="11">
        <v>808.71370000000002</v>
      </c>
      <c r="X334" s="11">
        <v>1455.8181</v>
      </c>
      <c r="Y334" s="11">
        <v>331.8535</v>
      </c>
      <c r="Z334" s="11">
        <v>644.9973</v>
      </c>
    </row>
    <row r="335" spans="1:26" ht="13" x14ac:dyDescent="0.15">
      <c r="A335" s="10" t="s">
        <v>77</v>
      </c>
      <c r="B335" s="10">
        <v>32</v>
      </c>
      <c r="C335" s="11">
        <v>33536</v>
      </c>
      <c r="D335" s="11">
        <v>13972.0028</v>
      </c>
      <c r="E335" s="11">
        <v>16899.183000000001</v>
      </c>
      <c r="F335" s="11">
        <v>11671.1921</v>
      </c>
      <c r="G335" s="11">
        <v>24040</v>
      </c>
      <c r="H335" s="11">
        <v>12338.6495</v>
      </c>
      <c r="I335" s="11">
        <v>9576.3382999999994</v>
      </c>
      <c r="J335" s="11">
        <v>8929.5395999999892</v>
      </c>
      <c r="K335" s="11">
        <v>360</v>
      </c>
      <c r="L335" s="11">
        <v>430</v>
      </c>
      <c r="M335" s="11">
        <v>297.82279999999997</v>
      </c>
      <c r="N335" s="11">
        <v>358.67720000000003</v>
      </c>
      <c r="O335" s="11">
        <v>151.7628</v>
      </c>
      <c r="P335" s="11">
        <v>178.52209999999999</v>
      </c>
      <c r="Q335" s="11">
        <v>3716</v>
      </c>
      <c r="R335" s="11">
        <v>1102.7484999999999</v>
      </c>
      <c r="S335" s="11">
        <v>7035.9085999999998</v>
      </c>
      <c r="T335" s="11">
        <v>1240.4836</v>
      </c>
      <c r="U335" s="11">
        <v>26</v>
      </c>
      <c r="V335" s="11">
        <v>46</v>
      </c>
      <c r="W335" s="11">
        <v>12.1425</v>
      </c>
      <c r="X335" s="11">
        <v>23.369700000000002</v>
      </c>
      <c r="Y335" s="11">
        <v>4.7713000000000001</v>
      </c>
      <c r="Z335" s="11">
        <v>11.744899999999999</v>
      </c>
    </row>
    <row r="336" spans="1:26" ht="13" x14ac:dyDescent="0.15">
      <c r="A336" s="10" t="s">
        <v>77</v>
      </c>
      <c r="B336" s="10">
        <v>33</v>
      </c>
      <c r="C336" s="11">
        <v>35766</v>
      </c>
      <c r="D336" s="11">
        <v>14675.311400000001</v>
      </c>
      <c r="E336" s="11">
        <v>12540.1219</v>
      </c>
      <c r="F336" s="11">
        <v>22063.148099999999</v>
      </c>
      <c r="G336" s="11">
        <v>29558</v>
      </c>
      <c r="H336" s="11">
        <v>13610.778</v>
      </c>
      <c r="I336" s="11">
        <v>9124.6862999999994</v>
      </c>
      <c r="J336" s="11">
        <v>17490.694500000001</v>
      </c>
      <c r="K336" s="11">
        <v>341</v>
      </c>
      <c r="L336" s="11">
        <v>392</v>
      </c>
      <c r="M336" s="11">
        <v>275.64819999999997</v>
      </c>
      <c r="N336" s="11">
        <v>315.47750000000002</v>
      </c>
      <c r="O336" s="11">
        <v>118.8039</v>
      </c>
      <c r="P336" s="11">
        <v>136.16579999999999</v>
      </c>
      <c r="Q336" s="11">
        <v>2645</v>
      </c>
      <c r="R336" s="11">
        <v>817.57529999999997</v>
      </c>
      <c r="S336" s="11">
        <v>3272.1343999999999</v>
      </c>
      <c r="T336" s="11">
        <v>1893.1629</v>
      </c>
      <c r="U336" s="11">
        <v>20</v>
      </c>
      <c r="V336" s="11">
        <v>39</v>
      </c>
      <c r="W336" s="11">
        <v>12.055899999999999</v>
      </c>
      <c r="X336" s="11">
        <v>21.840599999999998</v>
      </c>
      <c r="Y336" s="11">
        <v>5.1604000000000001</v>
      </c>
      <c r="Z336" s="11">
        <v>8.8404000000000007</v>
      </c>
    </row>
    <row r="337" spans="1:26" ht="13" x14ac:dyDescent="0.15">
      <c r="A337" s="10" t="s">
        <v>77</v>
      </c>
      <c r="B337" s="10">
        <v>34</v>
      </c>
      <c r="C337" s="11">
        <v>22898</v>
      </c>
      <c r="D337" s="11">
        <v>409.64580000000001</v>
      </c>
      <c r="E337" s="11">
        <v>7047.2362999999996</v>
      </c>
      <c r="F337" s="11">
        <v>27049.088</v>
      </c>
      <c r="G337" s="11">
        <v>9126</v>
      </c>
      <c r="H337" s="11">
        <v>148.9949</v>
      </c>
      <c r="I337" s="11">
        <v>2349.0047</v>
      </c>
      <c r="J337" s="11">
        <v>8671.8906999999999</v>
      </c>
      <c r="K337" s="11">
        <v>1610</v>
      </c>
      <c r="L337" s="11">
        <v>1741</v>
      </c>
      <c r="M337" s="11">
        <v>1298.4829999999999</v>
      </c>
      <c r="N337" s="11">
        <v>1409.4751000000001</v>
      </c>
      <c r="O337" s="11">
        <v>1277.6827000000001</v>
      </c>
      <c r="P337" s="11">
        <v>1386.3592000000001</v>
      </c>
      <c r="Q337" s="11">
        <v>6088</v>
      </c>
      <c r="R337" s="11">
        <v>132.7431</v>
      </c>
      <c r="S337" s="11">
        <v>2731.2175000000002</v>
      </c>
      <c r="T337" s="11">
        <v>8927.9712</v>
      </c>
      <c r="U337" s="11">
        <v>1372</v>
      </c>
      <c r="V337" s="11">
        <v>2138</v>
      </c>
      <c r="W337" s="11">
        <v>1027.4201</v>
      </c>
      <c r="X337" s="11">
        <v>1650.2971</v>
      </c>
      <c r="Y337" s="11">
        <v>991.18129999999996</v>
      </c>
      <c r="Z337" s="11">
        <v>1595.6024</v>
      </c>
    </row>
    <row r="338" spans="1:26" ht="13" x14ac:dyDescent="0.15">
      <c r="A338" s="10" t="s">
        <v>77</v>
      </c>
      <c r="B338" s="10">
        <v>35</v>
      </c>
      <c r="C338" s="11">
        <v>37878</v>
      </c>
      <c r="D338" s="11">
        <v>9625.5005000000001</v>
      </c>
      <c r="E338" s="11">
        <v>21027.0792</v>
      </c>
      <c r="F338" s="11">
        <v>23185.338800000001</v>
      </c>
      <c r="G338" s="11">
        <v>27374</v>
      </c>
      <c r="H338" s="11">
        <v>8000.3051999999998</v>
      </c>
      <c r="I338" s="11">
        <v>13711.593000000001</v>
      </c>
      <c r="J338" s="11">
        <v>15780.994500000001</v>
      </c>
      <c r="K338" s="11">
        <v>1734</v>
      </c>
      <c r="L338" s="11">
        <v>1967</v>
      </c>
      <c r="M338" s="11">
        <v>1277.4101000000001</v>
      </c>
      <c r="N338" s="11">
        <v>1459.616</v>
      </c>
      <c r="O338" s="11">
        <v>793.78319999999997</v>
      </c>
      <c r="P338" s="11">
        <v>892.24419999999998</v>
      </c>
      <c r="Q338" s="11">
        <v>3957</v>
      </c>
      <c r="R338" s="11">
        <v>1215.1487999999999</v>
      </c>
      <c r="S338" s="11">
        <v>5152.2570999999998</v>
      </c>
      <c r="T338" s="11">
        <v>2808.8371000000002</v>
      </c>
      <c r="U338" s="11">
        <v>793</v>
      </c>
      <c r="V338" s="11">
        <v>1485</v>
      </c>
      <c r="W338" s="11">
        <v>321.32150000000001</v>
      </c>
      <c r="X338" s="11">
        <v>623.93899999999996</v>
      </c>
      <c r="Y338" s="11">
        <v>203.7585</v>
      </c>
      <c r="Z338" s="11">
        <v>392.5693</v>
      </c>
    </row>
    <row r="339" spans="1:26" ht="13" x14ac:dyDescent="0.15">
      <c r="A339" s="10" t="s">
        <v>77</v>
      </c>
      <c r="B339" s="10">
        <v>36</v>
      </c>
      <c r="C339" s="11">
        <v>14769</v>
      </c>
      <c r="D339" s="11">
        <v>6053.1126999999997</v>
      </c>
      <c r="E339" s="11">
        <v>8155.8199000000004</v>
      </c>
      <c r="F339" s="11">
        <v>4764.4886999999999</v>
      </c>
      <c r="G339" s="11">
        <v>6351</v>
      </c>
      <c r="H339" s="11">
        <v>4280.5442000000003</v>
      </c>
      <c r="I339" s="11">
        <v>1967.6398999999999</v>
      </c>
      <c r="J339" s="11">
        <v>1808.4096</v>
      </c>
      <c r="K339" s="11">
        <v>1090</v>
      </c>
      <c r="L339" s="11">
        <v>1211</v>
      </c>
      <c r="M339" s="11">
        <v>845.52200000000005</v>
      </c>
      <c r="N339" s="11">
        <v>943.60440000000006</v>
      </c>
      <c r="O339" s="11">
        <v>267.07389999999998</v>
      </c>
      <c r="P339" s="11">
        <v>281.7765</v>
      </c>
      <c r="Q339" s="11">
        <v>5724</v>
      </c>
      <c r="R339" s="11">
        <v>1782.0296000000001</v>
      </c>
      <c r="S339" s="11">
        <v>5506.808</v>
      </c>
      <c r="T339" s="11">
        <v>2404.8462</v>
      </c>
      <c r="U339" s="11">
        <v>1545</v>
      </c>
      <c r="V339" s="11">
        <v>2349</v>
      </c>
      <c r="W339" s="11">
        <v>610.52059999999994</v>
      </c>
      <c r="X339" s="11">
        <v>980.81010000000003</v>
      </c>
      <c r="Y339" s="11">
        <v>312.22289999999998</v>
      </c>
      <c r="Z339" s="11">
        <v>530.89869999999996</v>
      </c>
    </row>
    <row r="340" spans="1:26" ht="13" x14ac:dyDescent="0.15">
      <c r="A340" s="10" t="s">
        <v>77</v>
      </c>
      <c r="B340" s="10">
        <v>37</v>
      </c>
      <c r="C340" s="11">
        <v>42845</v>
      </c>
      <c r="D340" s="11">
        <v>6729.9069</v>
      </c>
      <c r="E340" s="11">
        <v>39658.153200000001</v>
      </c>
      <c r="F340" s="11">
        <v>13684.6531</v>
      </c>
      <c r="G340" s="11">
        <v>28672</v>
      </c>
      <c r="H340" s="11">
        <v>5252.7417999999998</v>
      </c>
      <c r="I340" s="11">
        <v>23244.772499999999</v>
      </c>
      <c r="J340" s="11">
        <v>10200.7935</v>
      </c>
      <c r="K340" s="11">
        <v>281</v>
      </c>
      <c r="L340" s="11">
        <v>312</v>
      </c>
      <c r="M340" s="11">
        <v>170.05119999999999</v>
      </c>
      <c r="N340" s="11">
        <v>190.35910000000001</v>
      </c>
      <c r="O340" s="11">
        <v>96.992999999999995</v>
      </c>
      <c r="P340" s="11">
        <v>110.2229</v>
      </c>
      <c r="Q340" s="11">
        <v>4159</v>
      </c>
      <c r="R340" s="11">
        <v>503.79259999999999</v>
      </c>
      <c r="S340" s="11">
        <v>8029.5282999999999</v>
      </c>
      <c r="T340" s="11">
        <v>980.90949999999998</v>
      </c>
      <c r="U340" s="11">
        <v>687</v>
      </c>
      <c r="V340" s="11">
        <v>1399</v>
      </c>
      <c r="W340" s="11">
        <v>185.8596</v>
      </c>
      <c r="X340" s="11">
        <v>353.16469999999998</v>
      </c>
      <c r="Y340" s="11">
        <v>70.906300000000002</v>
      </c>
      <c r="Z340" s="11">
        <v>155.62270000000001</v>
      </c>
    </row>
    <row r="341" spans="1:26" ht="13" x14ac:dyDescent="0.15">
      <c r="A341" s="10" t="s">
        <v>77</v>
      </c>
      <c r="B341" s="10">
        <v>38</v>
      </c>
      <c r="C341" s="11">
        <v>18356</v>
      </c>
      <c r="D341" s="11">
        <v>4179.8128999999999</v>
      </c>
      <c r="E341" s="11">
        <v>10527.336799999999</v>
      </c>
      <c r="F341" s="11">
        <v>5104.5266000000001</v>
      </c>
      <c r="G341" s="11">
        <v>7506</v>
      </c>
      <c r="H341" s="11">
        <v>2841.9117999999999</v>
      </c>
      <c r="I341" s="11">
        <v>2717.7438999999999</v>
      </c>
      <c r="J341" s="11">
        <v>2234.5839000000001</v>
      </c>
      <c r="K341" s="11">
        <v>105</v>
      </c>
      <c r="L341" s="11">
        <v>110</v>
      </c>
      <c r="M341" s="11">
        <v>80.742999999999995</v>
      </c>
      <c r="N341" s="11">
        <v>84.657899999999998</v>
      </c>
      <c r="O341" s="11">
        <v>17.604299999999999</v>
      </c>
      <c r="P341" s="11">
        <v>17.691400000000002</v>
      </c>
      <c r="Q341" s="11">
        <v>8234</v>
      </c>
      <c r="R341" s="11">
        <v>1773.2156</v>
      </c>
      <c r="S341" s="11">
        <v>9990.5995999999996</v>
      </c>
      <c r="T341" s="11">
        <v>2712.8629999999998</v>
      </c>
      <c r="U341" s="11">
        <v>2345</v>
      </c>
      <c r="V341" s="11">
        <v>3523</v>
      </c>
      <c r="W341" s="11">
        <v>828.21519999999998</v>
      </c>
      <c r="X341" s="11">
        <v>1357.6249</v>
      </c>
      <c r="Y341" s="11">
        <v>405.94510000000002</v>
      </c>
      <c r="Z341" s="11">
        <v>691.34720000000004</v>
      </c>
    </row>
    <row r="342" spans="1:26" ht="13" x14ac:dyDescent="0.15">
      <c r="A342" s="10" t="s">
        <v>78</v>
      </c>
      <c r="B342" s="10">
        <v>1</v>
      </c>
      <c r="C342" s="11">
        <v>4015</v>
      </c>
      <c r="D342" s="11">
        <v>414.04219999999998</v>
      </c>
      <c r="E342" s="11">
        <v>6516.9826000000003</v>
      </c>
      <c r="F342" s="11">
        <v>1226.1175000000001</v>
      </c>
      <c r="G342" s="11">
        <v>911</v>
      </c>
      <c r="H342" s="11">
        <v>140.15029999999999</v>
      </c>
      <c r="I342" s="11">
        <v>991.27020000000005</v>
      </c>
      <c r="J342" s="11">
        <v>446.83330000000001</v>
      </c>
      <c r="K342" s="11">
        <v>102</v>
      </c>
      <c r="L342" s="11">
        <v>137</v>
      </c>
      <c r="M342" s="11">
        <v>60.658999999999999</v>
      </c>
      <c r="N342" s="11">
        <v>85.506100000000004</v>
      </c>
      <c r="O342" s="11">
        <v>55.231900000000003</v>
      </c>
      <c r="P342" s="11">
        <v>75.930300000000003</v>
      </c>
      <c r="Q342" s="11">
        <v>3075</v>
      </c>
      <c r="R342" s="11">
        <v>129.24199999999999</v>
      </c>
      <c r="S342" s="11">
        <v>5771.6796999999997</v>
      </c>
      <c r="T342" s="11">
        <v>358.51690000000002</v>
      </c>
      <c r="U342" s="11">
        <v>1103</v>
      </c>
      <c r="V342" s="11">
        <v>1730</v>
      </c>
      <c r="W342" s="11">
        <v>80.616900000000001</v>
      </c>
      <c r="X342" s="11">
        <v>166.93020000000001</v>
      </c>
      <c r="Y342" s="11">
        <v>51.427799999999998</v>
      </c>
      <c r="Z342" s="11">
        <v>106.2649</v>
      </c>
    </row>
    <row r="343" spans="1:26" ht="13" x14ac:dyDescent="0.15">
      <c r="A343" s="10" t="s">
        <v>78</v>
      </c>
      <c r="B343" s="10">
        <v>2</v>
      </c>
      <c r="C343" s="11">
        <v>5347</v>
      </c>
      <c r="D343" s="11">
        <v>691.5403</v>
      </c>
      <c r="E343" s="11">
        <v>7723.5609000000004</v>
      </c>
      <c r="F343" s="11">
        <v>2177.8573000000001</v>
      </c>
      <c r="G343" s="11">
        <v>1917</v>
      </c>
      <c r="H343" s="11">
        <v>381.25229999999999</v>
      </c>
      <c r="I343" s="11">
        <v>1867.6984</v>
      </c>
      <c r="J343" s="11">
        <v>1206.0047</v>
      </c>
      <c r="K343" s="11">
        <v>85</v>
      </c>
      <c r="L343" s="11">
        <v>115</v>
      </c>
      <c r="M343" s="11">
        <v>50.751300000000001</v>
      </c>
      <c r="N343" s="11">
        <v>73.165899999999993</v>
      </c>
      <c r="O343" s="11">
        <v>43.442700000000002</v>
      </c>
      <c r="P343" s="11">
        <v>53.616</v>
      </c>
      <c r="Q343" s="11">
        <v>3515</v>
      </c>
      <c r="R343" s="11">
        <v>236.57390000000001</v>
      </c>
      <c r="S343" s="11">
        <v>6519.5613999999996</v>
      </c>
      <c r="T343" s="11">
        <v>953.9271</v>
      </c>
      <c r="U343" s="11">
        <v>1143</v>
      </c>
      <c r="V343" s="11">
        <v>1832</v>
      </c>
      <c r="W343" s="11">
        <v>118.5951</v>
      </c>
      <c r="X343" s="11">
        <v>257.55959999999999</v>
      </c>
      <c r="Y343" s="11">
        <v>86.584199999999996</v>
      </c>
      <c r="Z343" s="11">
        <v>173.2192</v>
      </c>
    </row>
    <row r="344" spans="1:26" ht="13" x14ac:dyDescent="0.15">
      <c r="A344" s="10" t="s">
        <v>78</v>
      </c>
      <c r="B344" s="10">
        <v>3</v>
      </c>
      <c r="C344" s="11">
        <v>4162</v>
      </c>
      <c r="D344" s="11">
        <v>273.12240000000003</v>
      </c>
      <c r="E344" s="11">
        <v>5835.3787000000002</v>
      </c>
      <c r="F344" s="11">
        <v>767.6241</v>
      </c>
      <c r="G344" s="11">
        <v>718</v>
      </c>
      <c r="H344" s="11">
        <v>61.422499999999999</v>
      </c>
      <c r="I344" s="11">
        <v>587.63679999999999</v>
      </c>
      <c r="J344" s="11">
        <v>198.31139999999999</v>
      </c>
      <c r="K344" s="11">
        <v>17</v>
      </c>
      <c r="L344" s="11">
        <v>24</v>
      </c>
      <c r="M344" s="11">
        <v>7.2539999999999996</v>
      </c>
      <c r="N344" s="11">
        <v>12.7674</v>
      </c>
      <c r="O344" s="11">
        <v>4.4104999999999999</v>
      </c>
      <c r="P344" s="11">
        <v>9.7232000000000003</v>
      </c>
      <c r="Q344" s="11">
        <v>5924</v>
      </c>
      <c r="R344" s="11">
        <v>250.3723</v>
      </c>
      <c r="S344" s="11">
        <v>11271.7646</v>
      </c>
      <c r="T344" s="11">
        <v>533.45450000000005</v>
      </c>
      <c r="U344" s="11">
        <v>1148</v>
      </c>
      <c r="V344" s="11">
        <v>1781</v>
      </c>
      <c r="W344" s="11">
        <v>76.0989</v>
      </c>
      <c r="X344" s="11">
        <v>162.99250000000001</v>
      </c>
      <c r="Y344" s="11">
        <v>44.216099999999997</v>
      </c>
      <c r="Z344" s="11">
        <v>83.477099999999993</v>
      </c>
    </row>
    <row r="345" spans="1:26" ht="13" x14ac:dyDescent="0.15">
      <c r="A345" s="10" t="s">
        <v>78</v>
      </c>
      <c r="B345" s="10">
        <v>4</v>
      </c>
      <c r="C345" s="11">
        <v>2917</v>
      </c>
      <c r="D345" s="11">
        <v>303.77199999999999</v>
      </c>
      <c r="E345" s="11">
        <v>3419.9836</v>
      </c>
      <c r="F345" s="11">
        <v>1130.4268999999999</v>
      </c>
      <c r="G345" s="11">
        <v>820</v>
      </c>
      <c r="H345" s="11">
        <v>139.8519</v>
      </c>
      <c r="I345" s="11">
        <v>681.19949999999994</v>
      </c>
      <c r="J345" s="11">
        <v>439.83080000000001</v>
      </c>
      <c r="K345" s="11">
        <v>14</v>
      </c>
      <c r="L345" s="11">
        <v>23</v>
      </c>
      <c r="M345" s="11">
        <v>7.6013000000000002</v>
      </c>
      <c r="N345" s="11">
        <v>14.070499999999999</v>
      </c>
      <c r="O345" s="11">
        <v>5.0667999999999997</v>
      </c>
      <c r="P345" s="11">
        <v>6.0829000000000004</v>
      </c>
      <c r="Q345" s="11">
        <v>8694</v>
      </c>
      <c r="R345" s="11">
        <v>424.00369999999998</v>
      </c>
      <c r="S345" s="11">
        <v>13837.209000000001</v>
      </c>
      <c r="T345" s="11">
        <v>1432.5191</v>
      </c>
      <c r="U345" s="11">
        <v>2186</v>
      </c>
      <c r="V345" s="11">
        <v>3108</v>
      </c>
      <c r="W345" s="11">
        <v>197.52930000000001</v>
      </c>
      <c r="X345" s="11">
        <v>413.76799999999997</v>
      </c>
      <c r="Y345" s="11">
        <v>121.55759999999999</v>
      </c>
      <c r="Z345" s="11">
        <v>237.3725</v>
      </c>
    </row>
    <row r="346" spans="1:26" ht="13" x14ac:dyDescent="0.15">
      <c r="A346" s="10" t="s">
        <v>79</v>
      </c>
      <c r="B346" s="10">
        <v>1</v>
      </c>
      <c r="C346" s="11">
        <v>15533</v>
      </c>
      <c r="D346" s="11">
        <v>6328.4912999999997</v>
      </c>
      <c r="E346" s="11">
        <v>11859.578</v>
      </c>
      <c r="F346" s="11">
        <v>963.47339999999997</v>
      </c>
      <c r="G346" s="11">
        <v>5709</v>
      </c>
      <c r="H346" s="11">
        <v>3892.8622</v>
      </c>
      <c r="I346" s="11">
        <v>2452.0871000000002</v>
      </c>
      <c r="J346" s="11">
        <v>433.94909999999999</v>
      </c>
      <c r="K346" s="11">
        <v>662</v>
      </c>
      <c r="L346" s="11">
        <v>758</v>
      </c>
      <c r="M346" s="11">
        <v>460.8972</v>
      </c>
      <c r="N346" s="11">
        <v>528.05100000000004</v>
      </c>
      <c r="O346" s="11">
        <v>52.618200000000002</v>
      </c>
      <c r="P346" s="11">
        <v>54.7136</v>
      </c>
      <c r="Q346" s="11">
        <v>12899</v>
      </c>
      <c r="R346" s="11">
        <v>3427.6286</v>
      </c>
      <c r="S346" s="11">
        <v>15764.028700000001</v>
      </c>
      <c r="T346" s="11">
        <v>843.91809999999998</v>
      </c>
      <c r="U346" s="11">
        <v>4576</v>
      </c>
      <c r="V346" s="11">
        <v>6812</v>
      </c>
      <c r="W346" s="11">
        <v>956.23220000000003</v>
      </c>
      <c r="X346" s="11">
        <v>1517.7674</v>
      </c>
      <c r="Y346" s="11">
        <v>155.63059999999999</v>
      </c>
      <c r="Z346" s="11">
        <v>258.601</v>
      </c>
    </row>
    <row r="347" spans="1:26" ht="13" x14ac:dyDescent="0.15">
      <c r="A347" s="10" t="s">
        <v>79</v>
      </c>
      <c r="B347" s="10">
        <v>2</v>
      </c>
      <c r="C347" s="11">
        <v>20578</v>
      </c>
      <c r="D347" s="11">
        <v>15302.5373</v>
      </c>
      <c r="E347" s="11">
        <v>10571.3655</v>
      </c>
      <c r="F347" s="11">
        <v>1588.5961</v>
      </c>
      <c r="G347" s="11">
        <v>13549</v>
      </c>
      <c r="H347" s="11">
        <v>12343.300300000001</v>
      </c>
      <c r="I347" s="11">
        <v>4925.5853999999999</v>
      </c>
      <c r="J347" s="11">
        <v>962.11659999999995</v>
      </c>
      <c r="K347" s="11">
        <v>1000</v>
      </c>
      <c r="L347" s="11">
        <v>1159</v>
      </c>
      <c r="M347" s="11">
        <v>749.63440000000003</v>
      </c>
      <c r="N347" s="11">
        <v>874.65679999999998</v>
      </c>
      <c r="O347" s="11">
        <v>56.0792</v>
      </c>
      <c r="P347" s="11">
        <v>65.119600000000005</v>
      </c>
      <c r="Q347" s="11">
        <v>16712</v>
      </c>
      <c r="R347" s="11">
        <v>6323.5605999999998</v>
      </c>
      <c r="S347" s="11">
        <v>19005.331399999999</v>
      </c>
      <c r="T347" s="11">
        <v>1471.0922</v>
      </c>
      <c r="U347" s="11">
        <v>3145</v>
      </c>
      <c r="V347" s="11">
        <v>4467</v>
      </c>
      <c r="W347" s="11">
        <v>650.80399999999997</v>
      </c>
      <c r="X347" s="11">
        <v>1015.5762999999999</v>
      </c>
      <c r="Y347" s="11">
        <v>130.84909999999999</v>
      </c>
      <c r="Z347" s="11">
        <v>204.94110000000001</v>
      </c>
    </row>
    <row r="348" spans="1:26" ht="13" x14ac:dyDescent="0.15">
      <c r="A348" s="10" t="s">
        <v>79</v>
      </c>
      <c r="B348" s="10">
        <v>3</v>
      </c>
      <c r="C348" s="11">
        <v>39840</v>
      </c>
      <c r="D348" s="11">
        <v>38798.432000000001</v>
      </c>
      <c r="E348" s="11">
        <v>16713.795999999998</v>
      </c>
      <c r="F348" s="11">
        <v>2271.2539000000002</v>
      </c>
      <c r="G348" s="11">
        <v>32713</v>
      </c>
      <c r="H348" s="11">
        <v>35313.241900000001</v>
      </c>
      <c r="I348" s="11">
        <v>10435.6122</v>
      </c>
      <c r="J348" s="11">
        <v>1691.6883</v>
      </c>
      <c r="K348" s="11">
        <v>2671</v>
      </c>
      <c r="L348" s="11">
        <v>3233</v>
      </c>
      <c r="M348" s="11">
        <v>2070.0243999999998</v>
      </c>
      <c r="N348" s="11">
        <v>2515.8056000000001</v>
      </c>
      <c r="O348" s="11">
        <v>149.1532</v>
      </c>
      <c r="P348" s="11">
        <v>177.1799</v>
      </c>
      <c r="Q348" s="11">
        <v>6118</v>
      </c>
      <c r="R348" s="11">
        <v>3025.8406</v>
      </c>
      <c r="S348" s="11">
        <v>8896.9408000000003</v>
      </c>
      <c r="T348" s="11">
        <v>485.30680000000001</v>
      </c>
      <c r="U348" s="11">
        <v>1058</v>
      </c>
      <c r="V348" s="11">
        <v>1772</v>
      </c>
      <c r="W348" s="11">
        <v>257.88159999999999</v>
      </c>
      <c r="X348" s="11">
        <v>467.38400000000001</v>
      </c>
      <c r="Y348" s="11">
        <v>38.341299999999997</v>
      </c>
      <c r="Z348" s="11">
        <v>66.286699999999996</v>
      </c>
    </row>
    <row r="349" spans="1:26" ht="13" x14ac:dyDescent="0.15">
      <c r="A349" s="10" t="s">
        <v>79</v>
      </c>
      <c r="B349" s="10">
        <v>4</v>
      </c>
      <c r="C349" s="11">
        <v>37095</v>
      </c>
      <c r="D349" s="11">
        <v>36449.497499999998</v>
      </c>
      <c r="E349" s="11">
        <v>19990.841700000001</v>
      </c>
      <c r="F349" s="11">
        <v>2287.7318</v>
      </c>
      <c r="G349" s="11">
        <v>29971</v>
      </c>
      <c r="H349" s="11">
        <v>32167.451400000002</v>
      </c>
      <c r="I349" s="11">
        <v>12781.6351</v>
      </c>
      <c r="J349" s="11">
        <v>1721.0146</v>
      </c>
      <c r="K349" s="11">
        <v>2103</v>
      </c>
      <c r="L349" s="11">
        <v>2561</v>
      </c>
      <c r="M349" s="11">
        <v>1681.8894</v>
      </c>
      <c r="N349" s="11">
        <v>2051.7402000000002</v>
      </c>
      <c r="O349" s="11">
        <v>121.187</v>
      </c>
      <c r="P349" s="11">
        <v>131.52619999999999</v>
      </c>
      <c r="Q349" s="11">
        <v>9147</v>
      </c>
      <c r="R349" s="11">
        <v>4564.2458999999999</v>
      </c>
      <c r="S349" s="11">
        <v>10409.9522</v>
      </c>
      <c r="T349" s="11">
        <v>809.05359999999996</v>
      </c>
      <c r="U349" s="11">
        <v>1916</v>
      </c>
      <c r="V349" s="11">
        <v>2804</v>
      </c>
      <c r="W349" s="11">
        <v>610.80610000000001</v>
      </c>
      <c r="X349" s="11">
        <v>946.22400000000005</v>
      </c>
      <c r="Y349" s="11">
        <v>102.9787</v>
      </c>
      <c r="Z349" s="11">
        <v>176.3459</v>
      </c>
    </row>
    <row r="350" spans="1:26" ht="13" x14ac:dyDescent="0.15">
      <c r="A350" s="10" t="s">
        <v>79</v>
      </c>
      <c r="B350" s="10">
        <v>5</v>
      </c>
      <c r="C350" s="11">
        <v>17715</v>
      </c>
      <c r="D350" s="11">
        <v>10289.5136</v>
      </c>
      <c r="E350" s="11">
        <v>13418.1975</v>
      </c>
      <c r="F350" s="11">
        <v>744.40319999999997</v>
      </c>
      <c r="G350" s="11">
        <v>9861</v>
      </c>
      <c r="H350" s="11">
        <v>7371.1450000000004</v>
      </c>
      <c r="I350" s="11">
        <v>4925.0978999999998</v>
      </c>
      <c r="J350" s="11">
        <v>448.19170000000003</v>
      </c>
      <c r="K350" s="11">
        <v>537</v>
      </c>
      <c r="L350" s="11">
        <v>597</v>
      </c>
      <c r="M350" s="11">
        <v>380.85219999999998</v>
      </c>
      <c r="N350" s="11">
        <v>425.97550000000001</v>
      </c>
      <c r="O350" s="11">
        <v>24.3886</v>
      </c>
      <c r="P350" s="11">
        <v>29.132300000000001</v>
      </c>
      <c r="Q350" s="11">
        <v>9153</v>
      </c>
      <c r="R350" s="11">
        <v>3978.2862</v>
      </c>
      <c r="S350" s="11">
        <v>10328.0321</v>
      </c>
      <c r="T350" s="11">
        <v>305.57440000000003</v>
      </c>
      <c r="U350" s="11">
        <v>852</v>
      </c>
      <c r="V350" s="11">
        <v>1400</v>
      </c>
      <c r="W350" s="11">
        <v>175.33</v>
      </c>
      <c r="X350" s="11">
        <v>278.45170000000002</v>
      </c>
      <c r="Y350" s="11">
        <v>21.052700000000002</v>
      </c>
      <c r="Z350" s="11">
        <v>38.026499999999999</v>
      </c>
    </row>
    <row r="351" spans="1:26" ht="13" x14ac:dyDescent="0.15">
      <c r="A351" s="10" t="s">
        <v>79</v>
      </c>
      <c r="B351" s="10">
        <v>6</v>
      </c>
      <c r="C351" s="11">
        <v>14378</v>
      </c>
      <c r="D351" s="11">
        <v>4796.5402000000004</v>
      </c>
      <c r="E351" s="11">
        <v>12624.6723</v>
      </c>
      <c r="F351" s="11">
        <v>1232.6441</v>
      </c>
      <c r="G351" s="11">
        <v>5763</v>
      </c>
      <c r="H351" s="11">
        <v>3543.4018000000001</v>
      </c>
      <c r="I351" s="11">
        <v>2923.8946000000001</v>
      </c>
      <c r="J351" s="11">
        <v>623.95219999999995</v>
      </c>
      <c r="K351" s="11">
        <v>488</v>
      </c>
      <c r="L351" s="11">
        <v>547</v>
      </c>
      <c r="M351" s="11">
        <v>317.67009999999999</v>
      </c>
      <c r="N351" s="11">
        <v>363.74450000000002</v>
      </c>
      <c r="O351" s="11">
        <v>66.030500000000004</v>
      </c>
      <c r="P351" s="11">
        <v>67.486999999999995</v>
      </c>
      <c r="Q351" s="11">
        <v>6513</v>
      </c>
      <c r="R351" s="11">
        <v>971.63869999999997</v>
      </c>
      <c r="S351" s="11">
        <v>9299.5133000000005</v>
      </c>
      <c r="T351" s="11">
        <v>487.84879999999998</v>
      </c>
      <c r="U351" s="11">
        <v>1036</v>
      </c>
      <c r="V351" s="11">
        <v>1637</v>
      </c>
      <c r="W351" s="11">
        <v>146.66829999999999</v>
      </c>
      <c r="X351" s="11">
        <v>248.26759999999999</v>
      </c>
      <c r="Y351" s="11">
        <v>37.766599999999997</v>
      </c>
      <c r="Z351" s="11">
        <v>63.650700000000001</v>
      </c>
    </row>
    <row r="352" spans="1:26" ht="13" x14ac:dyDescent="0.15">
      <c r="A352" s="10" t="s">
        <v>79</v>
      </c>
      <c r="B352" s="10">
        <v>7</v>
      </c>
      <c r="C352" s="11">
        <v>23578</v>
      </c>
      <c r="D352" s="11">
        <v>11972.8177</v>
      </c>
      <c r="E352" s="11">
        <v>12103.427900000001</v>
      </c>
      <c r="F352" s="11">
        <v>5312.1877000000004</v>
      </c>
      <c r="G352" s="11">
        <v>12444</v>
      </c>
      <c r="H352" s="11">
        <v>8745.3811000000005</v>
      </c>
      <c r="I352" s="11">
        <v>3727.0983999999999</v>
      </c>
      <c r="J352" s="11">
        <v>2766.5102999999999</v>
      </c>
      <c r="K352" s="11">
        <v>2119</v>
      </c>
      <c r="L352" s="11">
        <v>2405</v>
      </c>
      <c r="M352" s="11">
        <v>1680.4899</v>
      </c>
      <c r="N352" s="11">
        <v>1907.6442</v>
      </c>
      <c r="O352" s="11">
        <v>427.55239999999998</v>
      </c>
      <c r="P352" s="11">
        <v>464.77519999999998</v>
      </c>
      <c r="Q352" s="11">
        <v>8581</v>
      </c>
      <c r="R352" s="11">
        <v>3682.4041999999999</v>
      </c>
      <c r="S352" s="11">
        <v>10065.665999999999</v>
      </c>
      <c r="T352" s="11">
        <v>1681.8737000000001</v>
      </c>
      <c r="U352" s="11">
        <v>2520</v>
      </c>
      <c r="V352" s="11">
        <v>4381</v>
      </c>
      <c r="W352" s="11">
        <v>825.0258</v>
      </c>
      <c r="X352" s="11">
        <v>1491.654</v>
      </c>
      <c r="Y352" s="11">
        <v>236.21090000000001</v>
      </c>
      <c r="Z352" s="11">
        <v>450.0061</v>
      </c>
    </row>
    <row r="353" spans="1:26" ht="13" x14ac:dyDescent="0.15">
      <c r="A353" s="10" t="s">
        <v>79</v>
      </c>
      <c r="B353" s="10">
        <v>8</v>
      </c>
      <c r="C353" s="11">
        <v>44081</v>
      </c>
      <c r="D353" s="11">
        <v>14079.420099999999</v>
      </c>
      <c r="E353" s="11">
        <v>30893.856</v>
      </c>
      <c r="F353" s="11">
        <v>9954.7710000000006</v>
      </c>
      <c r="G353" s="11">
        <v>28304</v>
      </c>
      <c r="H353" s="11">
        <v>12078.0543</v>
      </c>
      <c r="I353" s="11">
        <v>15625.9467</v>
      </c>
      <c r="J353" s="11">
        <v>6838.6226999999999</v>
      </c>
      <c r="K353" s="11">
        <v>151</v>
      </c>
      <c r="L353" s="11">
        <v>172</v>
      </c>
      <c r="M353" s="11">
        <v>114.2283</v>
      </c>
      <c r="N353" s="11">
        <v>131.49369999999999</v>
      </c>
      <c r="O353" s="11">
        <v>32.806800000000003</v>
      </c>
      <c r="P353" s="11">
        <v>38.114400000000003</v>
      </c>
      <c r="Q353" s="11">
        <v>6046</v>
      </c>
      <c r="R353" s="11">
        <v>904.12519999999995</v>
      </c>
      <c r="S353" s="11">
        <v>11517.2788</v>
      </c>
      <c r="T353" s="11">
        <v>877.03710000000001</v>
      </c>
      <c r="U353" s="11">
        <v>156</v>
      </c>
      <c r="V353" s="11">
        <v>300</v>
      </c>
      <c r="W353" s="11">
        <v>30.371600000000001</v>
      </c>
      <c r="X353" s="11">
        <v>48.875900000000001</v>
      </c>
      <c r="Y353" s="11">
        <v>9.9487000000000005</v>
      </c>
      <c r="Z353" s="11">
        <v>14.825200000000001</v>
      </c>
    </row>
    <row r="354" spans="1:26" ht="13" x14ac:dyDescent="0.15">
      <c r="A354" s="10" t="s">
        <v>79</v>
      </c>
      <c r="B354" s="10">
        <v>9</v>
      </c>
      <c r="C354" s="11">
        <v>8238</v>
      </c>
      <c r="D354" s="11">
        <v>2221.8519999999999</v>
      </c>
      <c r="E354" s="11">
        <v>8337.6754000000001</v>
      </c>
      <c r="F354" s="11">
        <v>356.46010000000001</v>
      </c>
      <c r="G354" s="11">
        <v>2121</v>
      </c>
      <c r="H354" s="11">
        <v>1298.7905000000001</v>
      </c>
      <c r="I354" s="11">
        <v>1033.7943</v>
      </c>
      <c r="J354" s="11">
        <v>138.7234</v>
      </c>
      <c r="K354" s="11">
        <v>51</v>
      </c>
      <c r="L354" s="11">
        <v>53</v>
      </c>
      <c r="M354" s="11">
        <v>30.208600000000001</v>
      </c>
      <c r="N354" s="11">
        <v>32.138599999999997</v>
      </c>
      <c r="O354" s="11">
        <v>5.7282999999999999</v>
      </c>
      <c r="P354" s="11">
        <v>5.7329999999999997</v>
      </c>
      <c r="Q354" s="11">
        <v>5170</v>
      </c>
      <c r="R354" s="11">
        <v>960.97119999999995</v>
      </c>
      <c r="S354" s="11">
        <v>6721.0783000000001</v>
      </c>
      <c r="T354" s="11">
        <v>160.3313</v>
      </c>
      <c r="U354" s="11">
        <v>451</v>
      </c>
      <c r="V354" s="11">
        <v>740</v>
      </c>
      <c r="W354" s="11">
        <v>48.863599999999998</v>
      </c>
      <c r="X354" s="11">
        <v>87.366900000000001</v>
      </c>
      <c r="Y354" s="11">
        <v>7.7815000000000003</v>
      </c>
      <c r="Z354" s="11">
        <v>12.966100000000001</v>
      </c>
    </row>
    <row r="355" spans="1:26" ht="13" x14ac:dyDescent="0.15">
      <c r="A355" s="10" t="s">
        <v>79</v>
      </c>
      <c r="B355" s="10">
        <v>10</v>
      </c>
      <c r="C355" s="11">
        <v>20389</v>
      </c>
      <c r="D355" s="11">
        <v>3930.1615000000002</v>
      </c>
      <c r="E355" s="11">
        <v>12349.141100000001</v>
      </c>
      <c r="F355" s="11">
        <v>4037.9495000000002</v>
      </c>
      <c r="G355" s="11">
        <v>7605</v>
      </c>
      <c r="H355" s="11">
        <v>2311.7125999999998</v>
      </c>
      <c r="I355" s="11">
        <v>2474.6062000000002</v>
      </c>
      <c r="J355" s="11">
        <v>2032.3529000000001</v>
      </c>
      <c r="K355" s="11">
        <v>1586</v>
      </c>
      <c r="L355" s="11">
        <v>1725</v>
      </c>
      <c r="M355" s="11">
        <v>1250.8789999999999</v>
      </c>
      <c r="N355" s="11">
        <v>1363.2850000000001</v>
      </c>
      <c r="O355" s="11">
        <v>306.69499999999999</v>
      </c>
      <c r="P355" s="11">
        <v>332.4348</v>
      </c>
      <c r="Q355" s="11">
        <v>13617</v>
      </c>
      <c r="R355" s="11">
        <v>2819.2298000000001</v>
      </c>
      <c r="S355" s="11">
        <v>17320.278200000001</v>
      </c>
      <c r="T355" s="11">
        <v>2792.0929999999998</v>
      </c>
      <c r="U355" s="11">
        <v>5399</v>
      </c>
      <c r="V355" s="11">
        <v>9582</v>
      </c>
      <c r="W355" s="11">
        <v>1967.9034999999999</v>
      </c>
      <c r="X355" s="11">
        <v>3422.5529999999999</v>
      </c>
      <c r="Y355" s="11">
        <v>429.25029999999998</v>
      </c>
      <c r="Z355" s="11">
        <v>769.83249999999998</v>
      </c>
    </row>
    <row r="356" spans="1:26" ht="13" x14ac:dyDescent="0.15">
      <c r="A356" s="10" t="s">
        <v>79</v>
      </c>
      <c r="B356" s="10">
        <v>11</v>
      </c>
      <c r="C356" s="11">
        <v>38040</v>
      </c>
      <c r="D356" s="11">
        <v>7746.4947000000002</v>
      </c>
      <c r="E356" s="11">
        <v>22791.107599999999</v>
      </c>
      <c r="F356" s="11">
        <v>6747.2613000000101</v>
      </c>
      <c r="G356" s="11">
        <v>18103</v>
      </c>
      <c r="H356" s="11">
        <v>5662.2377999999999</v>
      </c>
      <c r="I356" s="11">
        <v>7551.3987999999999</v>
      </c>
      <c r="J356" s="11">
        <v>3791.4270999999999</v>
      </c>
      <c r="K356" s="11">
        <v>314</v>
      </c>
      <c r="L356" s="11">
        <v>374</v>
      </c>
      <c r="M356" s="11">
        <v>251.7508</v>
      </c>
      <c r="N356" s="11">
        <v>299.85090000000002</v>
      </c>
      <c r="O356" s="11">
        <v>44.488500000000002</v>
      </c>
      <c r="P356" s="11">
        <v>52.957099999999997</v>
      </c>
      <c r="Q356" s="11">
        <v>9505</v>
      </c>
      <c r="R356" s="11">
        <v>1312.0398</v>
      </c>
      <c r="S356" s="11">
        <v>13871.378000000001</v>
      </c>
      <c r="T356" s="11">
        <v>1273.895</v>
      </c>
      <c r="U356" s="11">
        <v>536</v>
      </c>
      <c r="V356" s="11">
        <v>916</v>
      </c>
      <c r="W356" s="11">
        <v>166.8879</v>
      </c>
      <c r="X356" s="11">
        <v>270.07889999999998</v>
      </c>
      <c r="Y356" s="11">
        <v>23.810400000000001</v>
      </c>
      <c r="Z356" s="11">
        <v>46.652099999999997</v>
      </c>
    </row>
    <row r="357" spans="1:26" ht="13" x14ac:dyDescent="0.15">
      <c r="A357" s="10" t="s">
        <v>81</v>
      </c>
      <c r="B357" s="10">
        <v>1</v>
      </c>
      <c r="C357" s="11">
        <v>19702</v>
      </c>
      <c r="D357" s="11">
        <v>1484.8638000000001</v>
      </c>
      <c r="E357" s="11">
        <v>15987.754499999999</v>
      </c>
      <c r="F357" s="11">
        <v>2515.0205999999998</v>
      </c>
      <c r="G357" s="11">
        <v>9483</v>
      </c>
      <c r="H357" s="11">
        <v>991.25800000000004</v>
      </c>
      <c r="I357" s="11">
        <v>5674.1693999999998</v>
      </c>
      <c r="J357" s="11">
        <v>1692.7249999999999</v>
      </c>
      <c r="K357" s="11">
        <v>153</v>
      </c>
      <c r="L357" s="11">
        <v>169</v>
      </c>
      <c r="M357" s="11">
        <v>72.610600000000005</v>
      </c>
      <c r="N357" s="11">
        <v>83.824600000000004</v>
      </c>
      <c r="O357" s="11">
        <v>34.769100000000002</v>
      </c>
      <c r="P357" s="11">
        <v>40.025199999999998</v>
      </c>
      <c r="Q357" s="11">
        <v>14468</v>
      </c>
      <c r="R357" s="11">
        <v>898.25819999999896</v>
      </c>
      <c r="S357" s="11">
        <v>26995.513200000001</v>
      </c>
      <c r="T357" s="11">
        <v>1380.6678999999999</v>
      </c>
      <c r="U357" s="11">
        <v>3029</v>
      </c>
      <c r="V357" s="11">
        <v>5211</v>
      </c>
      <c r="W357" s="11">
        <v>320.19189999999998</v>
      </c>
      <c r="X357" s="11">
        <v>596.71379999999999</v>
      </c>
      <c r="Y357" s="11">
        <v>119.2829</v>
      </c>
      <c r="Z357" s="11">
        <v>236.5754</v>
      </c>
    </row>
    <row r="358" spans="1:26" ht="13" x14ac:dyDescent="0.15">
      <c r="A358" s="10" t="s">
        <v>81</v>
      </c>
      <c r="B358" s="10">
        <v>2</v>
      </c>
      <c r="C358" s="11">
        <v>18198</v>
      </c>
      <c r="D358" s="11">
        <v>1470.2354</v>
      </c>
      <c r="E358" s="11">
        <v>18758.4467</v>
      </c>
      <c r="F358" s="11">
        <v>2742.7195999999999</v>
      </c>
      <c r="G358" s="11">
        <v>8802</v>
      </c>
      <c r="H358" s="11">
        <v>991.15830000000005</v>
      </c>
      <c r="I358" s="11">
        <v>7100.1381000000001</v>
      </c>
      <c r="J358" s="11">
        <v>1923.8486</v>
      </c>
      <c r="K358" s="11">
        <v>521</v>
      </c>
      <c r="L358" s="11">
        <v>572</v>
      </c>
      <c r="M358" s="11">
        <v>232.65430000000001</v>
      </c>
      <c r="N358" s="11">
        <v>267.65750000000003</v>
      </c>
      <c r="O358" s="11">
        <v>118.7336</v>
      </c>
      <c r="P358" s="11">
        <v>139.42959999999999</v>
      </c>
      <c r="Q358" s="11">
        <v>14754</v>
      </c>
      <c r="R358" s="11">
        <v>893.38810000000001</v>
      </c>
      <c r="S358" s="11">
        <v>26198.787799999998</v>
      </c>
      <c r="T358" s="11">
        <v>1459.7261000000001</v>
      </c>
      <c r="U358" s="11">
        <v>1536</v>
      </c>
      <c r="V358" s="11">
        <v>2957</v>
      </c>
      <c r="W358" s="11">
        <v>185.80619999999999</v>
      </c>
      <c r="X358" s="11">
        <v>365.43529999999998</v>
      </c>
      <c r="Y358" s="11">
        <v>66.575400000000002</v>
      </c>
      <c r="Z358" s="11">
        <v>142.9725</v>
      </c>
    </row>
    <row r="359" spans="1:26" ht="13" x14ac:dyDescent="0.15">
      <c r="A359" s="10" t="s">
        <v>81</v>
      </c>
      <c r="B359" s="10">
        <v>3</v>
      </c>
      <c r="C359" s="11">
        <v>9720</v>
      </c>
      <c r="D359" s="11">
        <v>540.18389999999999</v>
      </c>
      <c r="E359" s="11">
        <v>10558.506299999999</v>
      </c>
      <c r="F359" s="11">
        <v>1322.0606</v>
      </c>
      <c r="G359" s="11">
        <v>2784</v>
      </c>
      <c r="H359" s="11">
        <v>244.8484</v>
      </c>
      <c r="I359" s="11">
        <v>2014.7876000000001</v>
      </c>
      <c r="J359" s="11">
        <v>761.96119999999996</v>
      </c>
      <c r="K359" s="11">
        <v>224</v>
      </c>
      <c r="L359" s="11">
        <v>252</v>
      </c>
      <c r="M359" s="11">
        <v>95.294899999999998</v>
      </c>
      <c r="N359" s="11">
        <v>112.7033</v>
      </c>
      <c r="O359" s="11">
        <v>44.343499999999999</v>
      </c>
      <c r="P359" s="11">
        <v>56.612400000000001</v>
      </c>
      <c r="Q359" s="11">
        <v>17925</v>
      </c>
      <c r="R359" s="11">
        <v>810.91070000000002</v>
      </c>
      <c r="S359" s="11">
        <v>28701.543699999998</v>
      </c>
      <c r="T359" s="11">
        <v>1587.6579999999999</v>
      </c>
      <c r="U359" s="11">
        <v>3950</v>
      </c>
      <c r="V359" s="11">
        <v>6792</v>
      </c>
      <c r="W359" s="11">
        <v>385.13749999999999</v>
      </c>
      <c r="X359" s="11">
        <v>741.45609999999999</v>
      </c>
      <c r="Y359" s="11">
        <v>143.28100000000001</v>
      </c>
      <c r="Z359" s="11">
        <v>283.01339999999999</v>
      </c>
    </row>
    <row r="360" spans="1:26" ht="13" x14ac:dyDescent="0.15">
      <c r="A360" s="10" t="s">
        <v>81</v>
      </c>
      <c r="B360" s="10">
        <v>4</v>
      </c>
      <c r="C360" s="11">
        <v>12187</v>
      </c>
      <c r="D360" s="11">
        <v>339.97719999999998</v>
      </c>
      <c r="E360" s="11">
        <v>7431.1558999999997</v>
      </c>
      <c r="F360" s="11">
        <v>8040.8449000000001</v>
      </c>
      <c r="G360" s="11">
        <v>6148</v>
      </c>
      <c r="H360" s="11">
        <v>144.44730000000001</v>
      </c>
      <c r="I360" s="11">
        <v>1949.9428</v>
      </c>
      <c r="J360" s="11">
        <v>5074.1737999999996</v>
      </c>
      <c r="K360" s="11">
        <v>832</v>
      </c>
      <c r="L360" s="11">
        <v>938</v>
      </c>
      <c r="M360" s="11">
        <v>566.83130000000006</v>
      </c>
      <c r="N360" s="11">
        <v>650.67560000000003</v>
      </c>
      <c r="O360" s="11">
        <v>528.31659999999999</v>
      </c>
      <c r="P360" s="11">
        <v>606.99800000000005</v>
      </c>
      <c r="Q360" s="11">
        <v>13052</v>
      </c>
      <c r="R360" s="11">
        <v>440.29570000000001</v>
      </c>
      <c r="S360" s="11">
        <v>18733.491699999999</v>
      </c>
      <c r="T360" s="11">
        <v>3999.6095999999998</v>
      </c>
      <c r="U360" s="11">
        <v>4599</v>
      </c>
      <c r="V360" s="11">
        <v>7688</v>
      </c>
      <c r="W360" s="11">
        <v>681.6259</v>
      </c>
      <c r="X360" s="11">
        <v>1387.7923000000001</v>
      </c>
      <c r="Y360" s="11">
        <v>494.96679999999998</v>
      </c>
      <c r="Z360" s="11">
        <v>1037.3389999999999</v>
      </c>
    </row>
    <row r="361" spans="1:26" ht="13" x14ac:dyDescent="0.15">
      <c r="A361" s="10" t="s">
        <v>81</v>
      </c>
      <c r="B361" s="10">
        <v>5</v>
      </c>
      <c r="C361" s="11">
        <v>11609</v>
      </c>
      <c r="D361" s="11">
        <v>832.89750000000004</v>
      </c>
      <c r="E361" s="11">
        <v>12373.2389</v>
      </c>
      <c r="F361" s="11">
        <v>1601.5252</v>
      </c>
      <c r="G361" s="11">
        <v>5046</v>
      </c>
      <c r="H361" s="11">
        <v>496.20569999999998</v>
      </c>
      <c r="I361" s="11">
        <v>4090.8490000000002</v>
      </c>
      <c r="J361" s="11">
        <v>1048.3529000000001</v>
      </c>
      <c r="K361" s="11">
        <v>370</v>
      </c>
      <c r="L361" s="11">
        <v>403</v>
      </c>
      <c r="M361" s="11">
        <v>126.8758</v>
      </c>
      <c r="N361" s="11">
        <v>146.4357</v>
      </c>
      <c r="O361" s="11">
        <v>78.528899999999993</v>
      </c>
      <c r="P361" s="11">
        <v>90.73</v>
      </c>
      <c r="Q361" s="11">
        <v>17576</v>
      </c>
      <c r="R361" s="11">
        <v>810.79510000000005</v>
      </c>
      <c r="S361" s="11">
        <v>30736.056100000002</v>
      </c>
      <c r="T361" s="11">
        <v>1301.6309000000001</v>
      </c>
      <c r="U361" s="11">
        <v>4431</v>
      </c>
      <c r="V361" s="11">
        <v>7822</v>
      </c>
      <c r="W361" s="11">
        <v>302.84129999999999</v>
      </c>
      <c r="X361" s="11">
        <v>605.99019999999996</v>
      </c>
      <c r="Y361" s="11">
        <v>120.7777</v>
      </c>
      <c r="Z361" s="11">
        <v>254.57089999999999</v>
      </c>
    </row>
    <row r="362" spans="1:26" ht="13" x14ac:dyDescent="0.15">
      <c r="A362" s="10" t="s">
        <v>81</v>
      </c>
      <c r="B362" s="10">
        <v>6</v>
      </c>
      <c r="C362" s="11">
        <v>15616</v>
      </c>
      <c r="D362" s="11">
        <v>1761.1479999999999</v>
      </c>
      <c r="E362" s="11">
        <v>16547.1754</v>
      </c>
      <c r="F362" s="11">
        <v>1611.5643</v>
      </c>
      <c r="G362" s="11">
        <v>6621</v>
      </c>
      <c r="H362" s="11">
        <v>1231.3344999999999</v>
      </c>
      <c r="I362" s="11">
        <v>4933.5817999999999</v>
      </c>
      <c r="J362" s="11">
        <v>1042.2275</v>
      </c>
      <c r="K362" s="11">
        <v>408</v>
      </c>
      <c r="L362" s="11">
        <v>449</v>
      </c>
      <c r="M362" s="11">
        <v>155.57769999999999</v>
      </c>
      <c r="N362" s="11">
        <v>176.65170000000001</v>
      </c>
      <c r="O362" s="11">
        <v>56.5839</v>
      </c>
      <c r="P362" s="11">
        <v>65.5471</v>
      </c>
      <c r="Q362" s="11">
        <v>15808</v>
      </c>
      <c r="R362" s="11">
        <v>1021.6387</v>
      </c>
      <c r="S362" s="11">
        <v>26602.643899999999</v>
      </c>
      <c r="T362" s="11">
        <v>1260.2926</v>
      </c>
      <c r="U362" s="11">
        <v>3226</v>
      </c>
      <c r="V362" s="11">
        <v>5649</v>
      </c>
      <c r="W362" s="11">
        <v>351.19779999999997</v>
      </c>
      <c r="X362" s="11">
        <v>654.33839999999998</v>
      </c>
      <c r="Y362" s="11">
        <v>102.97369999999999</v>
      </c>
      <c r="Z362" s="11">
        <v>216.6703</v>
      </c>
    </row>
    <row r="363" spans="1:26" ht="13" x14ac:dyDescent="0.15">
      <c r="A363" s="10" t="s">
        <v>81</v>
      </c>
      <c r="B363" s="10">
        <v>7</v>
      </c>
      <c r="C363" s="11">
        <v>33508</v>
      </c>
      <c r="D363" s="11">
        <v>5220.7183000000005</v>
      </c>
      <c r="E363" s="11">
        <v>32707.238700000002</v>
      </c>
      <c r="F363" s="11">
        <v>4645.7570999999998</v>
      </c>
      <c r="G363" s="11">
        <v>24307</v>
      </c>
      <c r="H363" s="11">
        <v>4571.0366999999997</v>
      </c>
      <c r="I363" s="11">
        <v>20714.615000000002</v>
      </c>
      <c r="J363" s="11">
        <v>3975.0140999999999</v>
      </c>
      <c r="K363" s="11">
        <v>60</v>
      </c>
      <c r="L363" s="11">
        <v>67</v>
      </c>
      <c r="M363" s="11">
        <v>23.670300000000001</v>
      </c>
      <c r="N363" s="11">
        <v>28.35</v>
      </c>
      <c r="O363" s="11">
        <v>6.5937000000000001</v>
      </c>
      <c r="P363" s="11">
        <v>8.4971999999999994</v>
      </c>
      <c r="Q363" s="11">
        <v>3187</v>
      </c>
      <c r="R363" s="11">
        <v>316.5308</v>
      </c>
      <c r="S363" s="11">
        <v>8225.8374999999996</v>
      </c>
      <c r="T363" s="11">
        <v>279.95639999999997</v>
      </c>
      <c r="U363" s="11">
        <v>57</v>
      </c>
      <c r="V363" s="11">
        <v>162</v>
      </c>
      <c r="W363" s="11">
        <v>5.1395999999999997</v>
      </c>
      <c r="X363" s="11">
        <v>12.777200000000001</v>
      </c>
      <c r="Y363" s="11">
        <v>1.5774999999999999</v>
      </c>
      <c r="Z363" s="11">
        <v>4.5933999999999999</v>
      </c>
    </row>
    <row r="364" spans="1:26" ht="13" x14ac:dyDescent="0.15">
      <c r="A364" s="10" t="s">
        <v>81</v>
      </c>
      <c r="B364" s="10">
        <v>8</v>
      </c>
      <c r="C364" s="11">
        <v>15213</v>
      </c>
      <c r="D364" s="11">
        <v>1091.8721</v>
      </c>
      <c r="E364" s="11">
        <v>13151.504199999999</v>
      </c>
      <c r="F364" s="11">
        <v>2338.9472000000001</v>
      </c>
      <c r="G364" s="11">
        <v>5724</v>
      </c>
      <c r="H364" s="11">
        <v>579.23820000000001</v>
      </c>
      <c r="I364" s="11">
        <v>3016.1896000000002</v>
      </c>
      <c r="J364" s="11">
        <v>1376.8486</v>
      </c>
      <c r="K364" s="11">
        <v>1201</v>
      </c>
      <c r="L364" s="11">
        <v>1368</v>
      </c>
      <c r="M364" s="11">
        <v>799.68150000000003</v>
      </c>
      <c r="N364" s="11">
        <v>925.05330000000004</v>
      </c>
      <c r="O364" s="11">
        <v>220.14400000000001</v>
      </c>
      <c r="P364" s="11">
        <v>252.2578</v>
      </c>
      <c r="Q364" s="11">
        <v>16943</v>
      </c>
      <c r="R364" s="11">
        <v>870.77449999999999</v>
      </c>
      <c r="S364" s="11">
        <v>29644.5219</v>
      </c>
      <c r="T364" s="11">
        <v>1561.5592999999999</v>
      </c>
      <c r="U364" s="11">
        <v>5335</v>
      </c>
      <c r="V364" s="11">
        <v>10220</v>
      </c>
      <c r="W364" s="11">
        <v>777.28650000000005</v>
      </c>
      <c r="X364" s="11">
        <v>1585.5905</v>
      </c>
      <c r="Y364" s="11">
        <v>182.70590000000001</v>
      </c>
      <c r="Z364" s="11">
        <v>403.5849</v>
      </c>
    </row>
    <row r="365" spans="1:26" ht="13" x14ac:dyDescent="0.15">
      <c r="A365" s="10" t="s">
        <v>81</v>
      </c>
      <c r="B365" s="10">
        <v>9</v>
      </c>
      <c r="C365" s="11">
        <v>33466</v>
      </c>
      <c r="D365" s="11">
        <v>8934.5903000000108</v>
      </c>
      <c r="E365" s="11">
        <v>18629.3976</v>
      </c>
      <c r="F365" s="11">
        <v>4973.2375000000102</v>
      </c>
      <c r="G365" s="11">
        <v>23916</v>
      </c>
      <c r="H365" s="11">
        <v>8141.2156000000105</v>
      </c>
      <c r="I365" s="11">
        <v>10880.784</v>
      </c>
      <c r="J365" s="11">
        <v>4121.0794999999998</v>
      </c>
      <c r="K365" s="11">
        <v>494</v>
      </c>
      <c r="L365" s="11">
        <v>550</v>
      </c>
      <c r="M365" s="11">
        <v>320.35419999999999</v>
      </c>
      <c r="N365" s="11">
        <v>367.84280000000001</v>
      </c>
      <c r="O365" s="11">
        <v>88.339500000000001</v>
      </c>
      <c r="P365" s="11">
        <v>101.4473</v>
      </c>
      <c r="Q365" s="11">
        <v>9714</v>
      </c>
      <c r="R365" s="11">
        <v>1341.6257000000001</v>
      </c>
      <c r="S365" s="11">
        <v>17202.937300000001</v>
      </c>
      <c r="T365" s="11">
        <v>1033.2778000000001</v>
      </c>
      <c r="U365" s="11">
        <v>455</v>
      </c>
      <c r="V365" s="11">
        <v>964</v>
      </c>
      <c r="W365" s="11">
        <v>105.06780000000001</v>
      </c>
      <c r="X365" s="11">
        <v>218.85679999999999</v>
      </c>
      <c r="Y365" s="11">
        <v>21.676200000000001</v>
      </c>
      <c r="Z365" s="11">
        <v>46.297699999999999</v>
      </c>
    </row>
    <row r="366" spans="1:26" ht="13" x14ac:dyDescent="0.15">
      <c r="A366" s="10" t="s">
        <v>81</v>
      </c>
      <c r="B366" s="10">
        <v>10</v>
      </c>
      <c r="C366" s="11">
        <v>15397</v>
      </c>
      <c r="D366" s="11">
        <v>2431.6343000000002</v>
      </c>
      <c r="E366" s="11">
        <v>13007.704599999999</v>
      </c>
      <c r="F366" s="11">
        <v>2268.1143000000002</v>
      </c>
      <c r="G366" s="11">
        <v>8212</v>
      </c>
      <c r="H366" s="11">
        <v>1806.0409</v>
      </c>
      <c r="I366" s="11">
        <v>5045.8221999999996</v>
      </c>
      <c r="J366" s="11">
        <v>1642.9813999999999</v>
      </c>
      <c r="K366" s="11">
        <v>868</v>
      </c>
      <c r="L366" s="11">
        <v>947</v>
      </c>
      <c r="M366" s="11">
        <v>421.28100000000001</v>
      </c>
      <c r="N366" s="11">
        <v>472.94799999999998</v>
      </c>
      <c r="O366" s="11">
        <v>152.78710000000001</v>
      </c>
      <c r="P366" s="11">
        <v>171.1917</v>
      </c>
      <c r="Q366" s="11">
        <v>18575</v>
      </c>
      <c r="R366" s="11">
        <v>2079.8004999999998</v>
      </c>
      <c r="S366" s="11">
        <v>30612.522300000001</v>
      </c>
      <c r="T366" s="11">
        <v>1960.9831999999999</v>
      </c>
      <c r="U366" s="11">
        <v>5997</v>
      </c>
      <c r="V366" s="11">
        <v>10298</v>
      </c>
      <c r="W366" s="11">
        <v>912.13260000000002</v>
      </c>
      <c r="X366" s="11">
        <v>1671.4856</v>
      </c>
      <c r="Y366" s="11">
        <v>267.38670000000002</v>
      </c>
      <c r="Z366" s="11">
        <v>546.37900000000002</v>
      </c>
    </row>
    <row r="367" spans="1:26" ht="13" x14ac:dyDescent="0.15">
      <c r="A367" s="10" t="s">
        <v>82</v>
      </c>
      <c r="B367" s="10">
        <v>1</v>
      </c>
      <c r="C367" s="11">
        <v>7460</v>
      </c>
      <c r="D367" s="11">
        <v>2787.7963</v>
      </c>
      <c r="E367" s="11">
        <v>7321.6589000000004</v>
      </c>
      <c r="F367" s="11">
        <v>1972.4833000000001</v>
      </c>
      <c r="G367" s="11">
        <v>1879</v>
      </c>
      <c r="H367" s="11">
        <v>1893.3782000000001</v>
      </c>
      <c r="I367" s="11">
        <v>941.00890000000004</v>
      </c>
      <c r="J367" s="11">
        <v>518.8886</v>
      </c>
      <c r="K367" s="11">
        <v>257</v>
      </c>
      <c r="L367" s="11">
        <v>339</v>
      </c>
      <c r="M367" s="11">
        <v>159.22919999999999</v>
      </c>
      <c r="N367" s="11">
        <v>228.00810000000001</v>
      </c>
      <c r="O367" s="11">
        <v>54.813200000000002</v>
      </c>
      <c r="P367" s="11">
        <v>69.11</v>
      </c>
      <c r="Q367" s="11">
        <v>13252</v>
      </c>
      <c r="R367" s="11">
        <v>1313.3937000000001</v>
      </c>
      <c r="S367" s="11">
        <v>18755.519499999999</v>
      </c>
      <c r="T367" s="11">
        <v>2093.9571000000001</v>
      </c>
      <c r="U367" s="11">
        <v>3441</v>
      </c>
      <c r="V367" s="11">
        <v>5147</v>
      </c>
      <c r="W367" s="11">
        <v>431.13990000000001</v>
      </c>
      <c r="X367" s="11">
        <v>852.69420000000002</v>
      </c>
      <c r="Y367" s="11">
        <v>239.57830000000001</v>
      </c>
      <c r="Z367" s="11">
        <v>441.13490000000002</v>
      </c>
    </row>
    <row r="368" spans="1:26" ht="13" x14ac:dyDescent="0.15">
      <c r="A368" s="10" t="s">
        <v>82</v>
      </c>
      <c r="B368" s="10">
        <v>2</v>
      </c>
      <c r="C368" s="11">
        <v>23801</v>
      </c>
      <c r="D368" s="11">
        <v>4135.6059999999998</v>
      </c>
      <c r="E368" s="11">
        <v>38926.011200000001</v>
      </c>
      <c r="F368" s="11">
        <v>2463.2640999999999</v>
      </c>
      <c r="G368" s="11">
        <v>4615</v>
      </c>
      <c r="H368" s="11">
        <v>2141.3362999999999</v>
      </c>
      <c r="I368" s="11">
        <v>4477.3923000000004</v>
      </c>
      <c r="J368" s="11">
        <v>701.96519999999998</v>
      </c>
      <c r="K368" s="11">
        <v>174</v>
      </c>
      <c r="L368" s="11">
        <v>243</v>
      </c>
      <c r="M368" s="11">
        <v>77.176100000000005</v>
      </c>
      <c r="N368" s="11">
        <v>130.9693</v>
      </c>
      <c r="O368" s="11">
        <v>24.746200000000002</v>
      </c>
      <c r="P368" s="11">
        <v>27.519100000000002</v>
      </c>
      <c r="Q368" s="11">
        <v>8088</v>
      </c>
      <c r="R368" s="11">
        <v>400.92559999999997</v>
      </c>
      <c r="S368" s="11">
        <v>15638.590399999999</v>
      </c>
      <c r="T368" s="11">
        <v>478.81459999999998</v>
      </c>
      <c r="U368" s="11">
        <v>1782</v>
      </c>
      <c r="V368" s="11">
        <v>3381</v>
      </c>
      <c r="W368" s="11">
        <v>90.240399999999994</v>
      </c>
      <c r="X368" s="11">
        <v>234.75139999999999</v>
      </c>
      <c r="Y368" s="11">
        <v>30.299399999999999</v>
      </c>
      <c r="Z368" s="11">
        <v>67.926699999999997</v>
      </c>
    </row>
    <row r="369" spans="1:26" ht="13" x14ac:dyDescent="0.15">
      <c r="A369" s="10" t="s">
        <v>82</v>
      </c>
      <c r="B369" s="10">
        <v>3</v>
      </c>
      <c r="C369" s="11">
        <v>8839</v>
      </c>
      <c r="D369" s="11">
        <v>372.18720000000002</v>
      </c>
      <c r="E369" s="11">
        <v>12599.7377</v>
      </c>
      <c r="F369" s="11">
        <v>351.41770000000002</v>
      </c>
      <c r="G369" s="11">
        <v>465</v>
      </c>
      <c r="H369" s="11">
        <v>70.385499999999993</v>
      </c>
      <c r="I369" s="11">
        <v>394.74700000000001</v>
      </c>
      <c r="J369" s="11">
        <v>31.199200000000001</v>
      </c>
      <c r="K369" s="11">
        <v>27</v>
      </c>
      <c r="L369" s="11">
        <v>40</v>
      </c>
      <c r="M369" s="11">
        <v>14.159700000000001</v>
      </c>
      <c r="N369" s="11">
        <v>25.5535</v>
      </c>
      <c r="O369" s="11">
        <v>1.5477000000000001</v>
      </c>
      <c r="P369" s="11">
        <v>1.63</v>
      </c>
      <c r="Q369" s="11">
        <v>6776</v>
      </c>
      <c r="R369" s="11">
        <v>168.53540000000001</v>
      </c>
      <c r="S369" s="11">
        <v>11164.986000000001</v>
      </c>
      <c r="T369" s="11">
        <v>233.10239999999999</v>
      </c>
      <c r="U369" s="11">
        <v>744</v>
      </c>
      <c r="V369" s="11">
        <v>1298</v>
      </c>
      <c r="W369" s="11">
        <v>29.508500000000002</v>
      </c>
      <c r="X369" s="11">
        <v>94.175600000000003</v>
      </c>
      <c r="Y369" s="11">
        <v>6.1473000000000004</v>
      </c>
      <c r="Z369" s="11">
        <v>19.056699999999999</v>
      </c>
    </row>
    <row r="370" spans="1:26" ht="13" x14ac:dyDescent="0.15">
      <c r="A370" s="10" t="s">
        <v>82</v>
      </c>
      <c r="B370" s="10">
        <v>4</v>
      </c>
      <c r="C370" s="11">
        <v>28881</v>
      </c>
      <c r="D370" s="11">
        <v>27677.215700000001</v>
      </c>
      <c r="E370" s="11">
        <v>26582.280599999998</v>
      </c>
      <c r="F370" s="11">
        <v>8298.9881999999998</v>
      </c>
      <c r="G370" s="11">
        <v>14067</v>
      </c>
      <c r="H370" s="11">
        <v>23287.2726</v>
      </c>
      <c r="I370" s="11">
        <v>6378.8215</v>
      </c>
      <c r="J370" s="11">
        <v>2888.8163</v>
      </c>
      <c r="K370" s="11">
        <v>90</v>
      </c>
      <c r="L370" s="11">
        <v>140</v>
      </c>
      <c r="M370" s="11">
        <v>73.983400000000003</v>
      </c>
      <c r="N370" s="11">
        <v>118.87</v>
      </c>
      <c r="O370" s="11">
        <v>1.0446</v>
      </c>
      <c r="P370" s="11">
        <v>1.9601</v>
      </c>
      <c r="Q370" s="11">
        <v>7065</v>
      </c>
      <c r="R370" s="11">
        <v>1060.6297</v>
      </c>
      <c r="S370" s="11">
        <v>12578.69</v>
      </c>
      <c r="T370" s="11">
        <v>1681.1892</v>
      </c>
      <c r="U370" s="11">
        <v>221</v>
      </c>
      <c r="V370" s="11">
        <v>400</v>
      </c>
      <c r="W370" s="11">
        <v>25.74</v>
      </c>
      <c r="X370" s="11">
        <v>73.736599999999996</v>
      </c>
      <c r="Y370" s="11">
        <v>6.3903999999999996</v>
      </c>
      <c r="Z370" s="11">
        <v>18.691600000000001</v>
      </c>
    </row>
    <row r="371" spans="1:26" ht="13" x14ac:dyDescent="0.15">
      <c r="A371" s="10" t="s">
        <v>82</v>
      </c>
      <c r="B371" s="10">
        <v>5</v>
      </c>
      <c r="C371" s="11">
        <v>1817</v>
      </c>
      <c r="D371" s="11">
        <v>211.964</v>
      </c>
      <c r="E371" s="11">
        <v>1807.1554000000001</v>
      </c>
      <c r="F371" s="11">
        <v>383.2</v>
      </c>
      <c r="G371" s="11">
        <v>250</v>
      </c>
      <c r="H371" s="11">
        <v>108.8771</v>
      </c>
      <c r="I371" s="11">
        <v>161.0258</v>
      </c>
      <c r="J371" s="11">
        <v>74.324600000000004</v>
      </c>
      <c r="K371" s="11">
        <v>16</v>
      </c>
      <c r="L371" s="11">
        <v>23</v>
      </c>
      <c r="M371" s="11">
        <v>11.133100000000001</v>
      </c>
      <c r="N371" s="11">
        <v>16.918800000000001</v>
      </c>
      <c r="O371" s="11">
        <v>3.7181000000000002</v>
      </c>
      <c r="P371" s="11">
        <v>3.7711999999999999</v>
      </c>
      <c r="Q371" s="11">
        <v>14165</v>
      </c>
      <c r="R371" s="11">
        <v>593.0788</v>
      </c>
      <c r="S371" s="11">
        <v>19068.525000000001</v>
      </c>
      <c r="T371" s="11">
        <v>1110.4000000000001</v>
      </c>
      <c r="U371" s="11">
        <v>3578</v>
      </c>
      <c r="V371" s="11">
        <v>4827</v>
      </c>
      <c r="W371" s="11">
        <v>277.94420000000002</v>
      </c>
      <c r="X371" s="11">
        <v>579.46450000000004</v>
      </c>
      <c r="Y371" s="11">
        <v>113.1387</v>
      </c>
      <c r="Z371" s="11">
        <v>190.28710000000001</v>
      </c>
    </row>
    <row r="372" spans="1:26" ht="13" x14ac:dyDescent="0.15">
      <c r="A372" s="10" t="s">
        <v>82</v>
      </c>
      <c r="B372" s="10">
        <v>6</v>
      </c>
      <c r="C372" s="11">
        <v>4747</v>
      </c>
      <c r="D372" s="11">
        <v>263.6902</v>
      </c>
      <c r="E372" s="11">
        <v>5627.8575000000001</v>
      </c>
      <c r="F372" s="11">
        <v>548.07119999999998</v>
      </c>
      <c r="G372" s="11">
        <v>362</v>
      </c>
      <c r="H372" s="11">
        <v>81.527900000000002</v>
      </c>
      <c r="I372" s="11">
        <v>236.7141</v>
      </c>
      <c r="J372" s="11">
        <v>73.809799999999996</v>
      </c>
      <c r="K372" s="11">
        <v>84</v>
      </c>
      <c r="L372" s="11">
        <v>120</v>
      </c>
      <c r="M372" s="11">
        <v>45.598700000000001</v>
      </c>
      <c r="N372" s="11">
        <v>78.792500000000004</v>
      </c>
      <c r="O372" s="11">
        <v>21.0457</v>
      </c>
      <c r="P372" s="11">
        <v>23.555099999999999</v>
      </c>
      <c r="Q372" s="11">
        <v>10232</v>
      </c>
      <c r="R372" s="11">
        <v>285.02420000000001</v>
      </c>
      <c r="S372" s="11">
        <v>15765.208500000001</v>
      </c>
      <c r="T372" s="11">
        <v>619.87840000000006</v>
      </c>
      <c r="U372" s="11">
        <v>2516</v>
      </c>
      <c r="V372" s="11">
        <v>3965</v>
      </c>
      <c r="W372" s="11">
        <v>127.3703</v>
      </c>
      <c r="X372" s="11">
        <v>316.11529999999999</v>
      </c>
      <c r="Y372" s="11">
        <v>56.820399999999999</v>
      </c>
      <c r="Z372" s="11">
        <v>131.2492</v>
      </c>
    </row>
    <row r="373" spans="1:26" ht="13" x14ac:dyDescent="0.15">
      <c r="A373" s="10" t="s">
        <v>82</v>
      </c>
      <c r="B373" s="10">
        <v>7</v>
      </c>
      <c r="C373" s="11">
        <v>4005</v>
      </c>
      <c r="D373" s="11">
        <v>237.74250000000001</v>
      </c>
      <c r="E373" s="11">
        <v>4899.6844000000001</v>
      </c>
      <c r="F373" s="11">
        <v>139.2663</v>
      </c>
      <c r="G373" s="11">
        <v>246</v>
      </c>
      <c r="H373" s="11">
        <v>112.3214</v>
      </c>
      <c r="I373" s="11">
        <v>177.4255</v>
      </c>
      <c r="J373" s="11">
        <v>15.4001</v>
      </c>
      <c r="K373" s="11">
        <v>42</v>
      </c>
      <c r="L373" s="11">
        <v>74</v>
      </c>
      <c r="M373" s="11">
        <v>20.386399999999998</v>
      </c>
      <c r="N373" s="11">
        <v>49.509500000000003</v>
      </c>
      <c r="O373" s="11">
        <v>1.5526</v>
      </c>
      <c r="P373" s="11">
        <v>1.6011</v>
      </c>
      <c r="Q373" s="11">
        <v>7828</v>
      </c>
      <c r="R373" s="11">
        <v>123.9033</v>
      </c>
      <c r="S373" s="11">
        <v>11471.244199999999</v>
      </c>
      <c r="T373" s="11">
        <v>180.0857</v>
      </c>
      <c r="U373" s="11">
        <v>676</v>
      </c>
      <c r="V373" s="11">
        <v>1086</v>
      </c>
      <c r="W373" s="11">
        <v>26.565999999999999</v>
      </c>
      <c r="X373" s="11">
        <v>79.5869</v>
      </c>
      <c r="Y373" s="11">
        <v>8.4335000000000004</v>
      </c>
      <c r="Z373" s="11">
        <v>14.452400000000001</v>
      </c>
    </row>
    <row r="374" spans="1:26" ht="13" x14ac:dyDescent="0.15">
      <c r="A374" s="10" t="s">
        <v>82</v>
      </c>
      <c r="B374" s="10">
        <v>8</v>
      </c>
      <c r="C374" s="11">
        <v>3127</v>
      </c>
      <c r="D374" s="11">
        <v>239.27719999999999</v>
      </c>
      <c r="E374" s="11">
        <v>3376.0187999999998</v>
      </c>
      <c r="F374" s="11">
        <v>440.75200000000001</v>
      </c>
      <c r="G374" s="11">
        <v>315</v>
      </c>
      <c r="H374" s="11">
        <v>89.087299999999999</v>
      </c>
      <c r="I374" s="11">
        <v>185.5805</v>
      </c>
      <c r="J374" s="11">
        <v>93.303200000000004</v>
      </c>
      <c r="K374" s="11">
        <v>60</v>
      </c>
      <c r="L374" s="11">
        <v>73</v>
      </c>
      <c r="M374" s="11">
        <v>32.262</v>
      </c>
      <c r="N374" s="11">
        <v>43.536700000000003</v>
      </c>
      <c r="O374" s="11">
        <v>15.262</v>
      </c>
      <c r="P374" s="11">
        <v>17.7271</v>
      </c>
      <c r="Q374" s="11">
        <v>11387</v>
      </c>
      <c r="R374" s="11">
        <v>358.16460000000001</v>
      </c>
      <c r="S374" s="11">
        <v>16647.191999999999</v>
      </c>
      <c r="T374" s="11">
        <v>798.07590000000005</v>
      </c>
      <c r="U374" s="11">
        <v>3403</v>
      </c>
      <c r="V374" s="11">
        <v>4894</v>
      </c>
      <c r="W374" s="11">
        <v>234.1362</v>
      </c>
      <c r="X374" s="11">
        <v>462.93259999999998</v>
      </c>
      <c r="Y374" s="11">
        <v>124.74760000000001</v>
      </c>
      <c r="Z374" s="11">
        <v>205.8664</v>
      </c>
    </row>
    <row r="375" spans="1:26" ht="13" x14ac:dyDescent="0.15">
      <c r="A375" s="10" t="s">
        <v>83</v>
      </c>
      <c r="B375" s="10">
        <v>1</v>
      </c>
      <c r="C375" s="11">
        <v>19858</v>
      </c>
      <c r="D375" s="11">
        <v>3873.5418</v>
      </c>
      <c r="E375" s="11">
        <v>26095.861099999998</v>
      </c>
      <c r="F375" s="11">
        <v>522.02620000000002</v>
      </c>
      <c r="G375" s="11">
        <v>2926</v>
      </c>
      <c r="H375" s="11">
        <v>1913.7524000000001</v>
      </c>
      <c r="I375" s="11">
        <v>1994.1913999999999</v>
      </c>
      <c r="J375" s="11">
        <v>126.3506</v>
      </c>
      <c r="K375" s="11">
        <v>216</v>
      </c>
      <c r="L375" s="11">
        <v>241</v>
      </c>
      <c r="M375" s="11">
        <v>86.570499999999996</v>
      </c>
      <c r="N375" s="11">
        <v>102.97</v>
      </c>
      <c r="O375" s="11">
        <v>8.9710000000000001</v>
      </c>
      <c r="P375" s="11">
        <v>10.054</v>
      </c>
      <c r="Q375" s="11">
        <v>2669</v>
      </c>
      <c r="R375" s="11">
        <v>245.4528</v>
      </c>
      <c r="S375" s="11">
        <v>3873.2725</v>
      </c>
      <c r="T375" s="11">
        <v>58.478499999999997</v>
      </c>
      <c r="U375" s="11">
        <v>257</v>
      </c>
      <c r="V375" s="11">
        <v>406</v>
      </c>
      <c r="W375" s="11">
        <v>20.398</v>
      </c>
      <c r="X375" s="11">
        <v>33.456299999999999</v>
      </c>
      <c r="Y375" s="11">
        <v>3.3054999999999999</v>
      </c>
      <c r="Z375" s="11">
        <v>6.2821999999999996</v>
      </c>
    </row>
    <row r="376" spans="1:26" ht="13" x14ac:dyDescent="0.15">
      <c r="A376" s="10" t="s">
        <v>83</v>
      </c>
      <c r="B376" s="10">
        <v>2</v>
      </c>
      <c r="C376" s="11">
        <v>20804</v>
      </c>
      <c r="D376" s="11">
        <v>2853.578</v>
      </c>
      <c r="E376" s="11">
        <v>28669.8544</v>
      </c>
      <c r="F376" s="11">
        <v>1092.9570000000001</v>
      </c>
      <c r="G376" s="11">
        <v>1980</v>
      </c>
      <c r="H376" s="11">
        <v>883.62509999999997</v>
      </c>
      <c r="I376" s="11">
        <v>1604.6851999999999</v>
      </c>
      <c r="J376" s="11">
        <v>212.25800000000001</v>
      </c>
      <c r="K376" s="11">
        <v>183</v>
      </c>
      <c r="L376" s="11">
        <v>200</v>
      </c>
      <c r="M376" s="11">
        <v>82.881699999999995</v>
      </c>
      <c r="N376" s="11">
        <v>94.859099999999998</v>
      </c>
      <c r="O376" s="11">
        <v>16.012499999999999</v>
      </c>
      <c r="P376" s="11">
        <v>17.901399999999999</v>
      </c>
      <c r="Q376" s="11">
        <v>2420</v>
      </c>
      <c r="R376" s="11">
        <v>172.26669999999999</v>
      </c>
      <c r="S376" s="11">
        <v>3462.6329000000001</v>
      </c>
      <c r="T376" s="11">
        <v>112.5338</v>
      </c>
      <c r="U376" s="11">
        <v>349</v>
      </c>
      <c r="V376" s="11">
        <v>506</v>
      </c>
      <c r="W376" s="11">
        <v>23.637699999999999</v>
      </c>
      <c r="X376" s="11">
        <v>43.7744</v>
      </c>
      <c r="Y376" s="11">
        <v>6.7451999999999996</v>
      </c>
      <c r="Z376" s="11">
        <v>14.203799999999999</v>
      </c>
    </row>
  </sheetData>
  <mergeCells count="3">
    <mergeCell ref="C1:F1"/>
    <mergeCell ref="G1:P1"/>
    <mergeCell ref="Q1:Z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National summary</vt:lpstr>
      <vt:lpstr>State Crosstabs </vt:lpstr>
      <vt:lpstr>State Summary</vt:lpstr>
      <vt:lpstr>State Demo Crosstabs</vt:lpstr>
      <vt:lpstr>CD Summary</vt:lpstr>
      <vt:lpstr>CD Demo Crosstabs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Dylan Hewitt</cp:lastModifiedBy>
  <dcterms:created xsi:type="dcterms:W3CDTF">2022-05-10T01:17:03Z</dcterms:created>
  <dcterms:modified xsi:type="dcterms:W3CDTF">2022-05-10T01:17:04Z</dcterms:modified>
</cp:coreProperties>
</file>